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673" activeTab="4"/>
  </bookViews>
  <sheets>
    <sheet name="Chart3" sheetId="1" r:id="rId1"/>
    <sheet name="Sheet3" sheetId="2" r:id="rId2"/>
    <sheet name="Sheet4" sheetId="3" r:id="rId3"/>
    <sheet name="Sheet2" sheetId="4" r:id="rId4"/>
    <sheet name="Sheet1" sheetId="5" r:id="rId5"/>
  </sheets>
  <calcPr calcId="125725"/>
</workbook>
</file>

<file path=xl/calcChain.xml><?xml version="1.0" encoding="utf-8"?>
<calcChain xmlns="http://schemas.openxmlformats.org/spreadsheetml/2006/main">
  <c r="M30" i="5"/>
  <c r="N30"/>
  <c r="Q30"/>
  <c r="P30" s="1"/>
  <c r="M31"/>
  <c r="N31"/>
  <c r="Q31"/>
  <c r="P31" s="1"/>
  <c r="M37"/>
  <c r="N37"/>
  <c r="Q37"/>
  <c r="P37" s="1"/>
  <c r="M39"/>
  <c r="N39"/>
  <c r="Q39"/>
  <c r="P39" s="1"/>
  <c r="M40"/>
  <c r="N40"/>
  <c r="Q40"/>
  <c r="P40" s="1"/>
  <c r="M41"/>
  <c r="N41"/>
  <c r="Q41"/>
  <c r="P41" s="1"/>
  <c r="M42"/>
  <c r="N42"/>
  <c r="Q42"/>
  <c r="P42" s="1"/>
  <c r="M43"/>
  <c r="N43"/>
  <c r="Q43"/>
  <c r="P43" s="1"/>
  <c r="M44"/>
  <c r="N44"/>
  <c r="Q44"/>
  <c r="P44" s="1"/>
  <c r="M47"/>
  <c r="N47"/>
  <c r="Q47"/>
  <c r="P47" s="1"/>
  <c r="M48"/>
  <c r="N48"/>
  <c r="Q48"/>
  <c r="P48" s="1"/>
  <c r="M49"/>
  <c r="N49"/>
  <c r="Q49"/>
  <c r="P49" s="1"/>
  <c r="M51"/>
  <c r="N51"/>
  <c r="Q51"/>
  <c r="P51" s="1"/>
  <c r="M52"/>
  <c r="N52"/>
  <c r="Q52"/>
  <c r="P52" s="1"/>
  <c r="M54"/>
  <c r="N54"/>
  <c r="Q54"/>
  <c r="P54" s="1"/>
  <c r="M55"/>
  <c r="N55"/>
  <c r="Q55"/>
  <c r="P55" s="1"/>
  <c r="M56"/>
  <c r="N56"/>
  <c r="Q56"/>
  <c r="P56" s="1"/>
  <c r="M57"/>
  <c r="N57"/>
  <c r="Q57"/>
  <c r="P57" s="1"/>
  <c r="M58"/>
  <c r="N58"/>
  <c r="Q58"/>
  <c r="P58" s="1"/>
  <c r="M59"/>
  <c r="N59"/>
  <c r="Q59"/>
  <c r="P59" s="1"/>
  <c r="M60"/>
  <c r="N60"/>
  <c r="Q60"/>
  <c r="P60" s="1"/>
  <c r="M64"/>
  <c r="N64"/>
  <c r="Q64"/>
  <c r="P64" s="1"/>
  <c r="M66"/>
  <c r="N66"/>
  <c r="Q66"/>
  <c r="P66" s="1"/>
  <c r="M67"/>
  <c r="N67"/>
  <c r="Q67"/>
  <c r="P67" s="1"/>
  <c r="M71"/>
  <c r="N71"/>
  <c r="Q71"/>
  <c r="P71" s="1"/>
  <c r="M72"/>
  <c r="N72"/>
  <c r="Q72"/>
  <c r="P72" s="1"/>
  <c r="M73"/>
  <c r="N73"/>
  <c r="Q73"/>
  <c r="P73" s="1"/>
  <c r="M74"/>
  <c r="N74"/>
  <c r="Q74"/>
  <c r="P74" s="1"/>
  <c r="M75"/>
  <c r="N75"/>
  <c r="Q75"/>
  <c r="P75" s="1"/>
  <c r="M76"/>
  <c r="N76"/>
  <c r="Q76"/>
  <c r="P76" s="1"/>
  <c r="M77"/>
  <c r="N77"/>
  <c r="Q77"/>
  <c r="P77" s="1"/>
  <c r="M78"/>
  <c r="N78"/>
  <c r="Q78"/>
  <c r="P78" s="1"/>
  <c r="M81"/>
  <c r="N81"/>
  <c r="Q81"/>
  <c r="P81" s="1"/>
  <c r="M84"/>
  <c r="N84"/>
  <c r="Q84"/>
  <c r="P84" s="1"/>
  <c r="M87"/>
  <c r="N87"/>
  <c r="Q87"/>
  <c r="P87" s="1"/>
  <c r="M90"/>
  <c r="N90"/>
  <c r="Q90"/>
  <c r="P90" s="1"/>
  <c r="M91"/>
  <c r="N91"/>
  <c r="Q91"/>
  <c r="P91" s="1"/>
  <c r="M93"/>
  <c r="N93"/>
  <c r="Q93"/>
  <c r="P93" s="1"/>
  <c r="M94"/>
  <c r="N94"/>
  <c r="Q94"/>
  <c r="P94" s="1"/>
  <c r="M95"/>
  <c r="N95"/>
  <c r="Q95"/>
  <c r="P95" s="1"/>
  <c r="M102"/>
  <c r="N102"/>
  <c r="Q102"/>
  <c r="P102" s="1"/>
  <c r="M104"/>
  <c r="N104"/>
  <c r="Q104"/>
  <c r="P104" s="1"/>
  <c r="M105"/>
  <c r="N105"/>
  <c r="Q105"/>
  <c r="P105" s="1"/>
  <c r="M106"/>
  <c r="N106"/>
  <c r="Q106"/>
  <c r="P106" s="1"/>
  <c r="M107"/>
  <c r="N107"/>
  <c r="Q107"/>
  <c r="P107" s="1"/>
  <c r="M108"/>
  <c r="N108"/>
  <c r="Q108"/>
  <c r="P108" s="1"/>
  <c r="M109"/>
  <c r="N109"/>
  <c r="Q109"/>
  <c r="P109" s="1"/>
  <c r="M110"/>
  <c r="N110"/>
  <c r="Q110"/>
  <c r="P110" s="1"/>
  <c r="M111"/>
  <c r="N111"/>
  <c r="Q111"/>
  <c r="P111" s="1"/>
  <c r="M115"/>
  <c r="N115"/>
  <c r="Q115"/>
  <c r="P115" s="1"/>
  <c r="M116"/>
  <c r="N116"/>
  <c r="Q116"/>
  <c r="P116" s="1"/>
  <c r="M117"/>
  <c r="N117"/>
  <c r="Q117"/>
  <c r="P117" s="1"/>
  <c r="M118"/>
  <c r="N118"/>
  <c r="Q118"/>
  <c r="P118" s="1"/>
  <c r="M121"/>
  <c r="N121"/>
  <c r="Q121"/>
  <c r="P121" s="1"/>
  <c r="M122"/>
  <c r="N122"/>
  <c r="Q122"/>
  <c r="P122" s="1"/>
  <c r="M125"/>
  <c r="N125"/>
  <c r="Q125"/>
  <c r="P125" s="1"/>
  <c r="M129"/>
  <c r="N129"/>
  <c r="Q129"/>
  <c r="P129" s="1"/>
  <c r="M130"/>
  <c r="N130"/>
  <c r="Q130"/>
  <c r="P130" s="1"/>
  <c r="M133"/>
  <c r="N133"/>
  <c r="Q133"/>
  <c r="P133" s="1"/>
  <c r="M134"/>
  <c r="N134"/>
  <c r="Q134"/>
  <c r="P134" s="1"/>
  <c r="M135"/>
  <c r="N135"/>
  <c r="Q135"/>
  <c r="P135" s="1"/>
  <c r="M137"/>
  <c r="N137"/>
  <c r="Q137"/>
  <c r="P137" s="1"/>
  <c r="M138"/>
  <c r="N138"/>
  <c r="Q138"/>
  <c r="P138" s="1"/>
  <c r="M139"/>
  <c r="N139"/>
  <c r="Q139"/>
  <c r="P139" s="1"/>
  <c r="N140"/>
  <c r="Q140"/>
  <c r="P140"/>
  <c r="Y140"/>
  <c r="M140"/>
  <c r="M141"/>
  <c r="N141"/>
  <c r="Q141"/>
  <c r="P141" s="1"/>
  <c r="M142"/>
  <c r="N142"/>
  <c r="Q142"/>
  <c r="P142" s="1"/>
  <c r="M144"/>
  <c r="N144"/>
  <c r="Q144"/>
  <c r="P144" s="1"/>
  <c r="M146"/>
  <c r="N146"/>
  <c r="Q146"/>
  <c r="P146" s="1"/>
  <c r="M147"/>
  <c r="N147"/>
  <c r="Q147"/>
  <c r="P147" s="1"/>
  <c r="M148"/>
  <c r="N148"/>
  <c r="Q148"/>
  <c r="P148" s="1"/>
  <c r="M151"/>
  <c r="N151"/>
  <c r="Q151"/>
  <c r="P151" s="1"/>
  <c r="M152"/>
  <c r="N152"/>
  <c r="Q152"/>
  <c r="P152" s="1"/>
  <c r="M154"/>
  <c r="N154"/>
  <c r="Q154"/>
  <c r="P154" s="1"/>
  <c r="M155"/>
  <c r="N155"/>
  <c r="Q155"/>
  <c r="P155" s="1"/>
  <c r="M157"/>
  <c r="N157"/>
  <c r="Q157"/>
  <c r="P157" s="1"/>
  <c r="M158"/>
  <c r="N158"/>
  <c r="Q158"/>
  <c r="P158" s="1"/>
  <c r="M159"/>
  <c r="N159"/>
  <c r="Q159"/>
  <c r="P159" s="1"/>
  <c r="M160"/>
  <c r="N160"/>
  <c r="Q160"/>
  <c r="P160" s="1"/>
  <c r="M161"/>
  <c r="N161"/>
  <c r="Q161"/>
  <c r="P161" s="1"/>
  <c r="M164"/>
  <c r="N164"/>
  <c r="Q164"/>
  <c r="P164" s="1"/>
  <c r="M168"/>
  <c r="N168"/>
  <c r="Q168"/>
  <c r="P168" s="1"/>
  <c r="M169"/>
  <c r="N169"/>
  <c r="Q169"/>
  <c r="P169" s="1"/>
</calcChain>
</file>

<file path=xl/sharedStrings.xml><?xml version="1.0" encoding="utf-8"?>
<sst xmlns="http://schemas.openxmlformats.org/spreadsheetml/2006/main" count="1269" uniqueCount="176">
  <si>
    <t>gini</t>
  </si>
  <si>
    <t>diff fer</t>
  </si>
  <si>
    <t>gdp_ini</t>
  </si>
  <si>
    <t>life (ini)</t>
  </si>
  <si>
    <t>fert (ini)</t>
  </si>
  <si>
    <t>ln diff</t>
  </si>
  <si>
    <t>Data for the paper "Inequality and growth: Why differential fertility matters" by David de la Croix and Matthias Doepke.</t>
  </si>
  <si>
    <t>2 different sample periods.</t>
  </si>
  <si>
    <t>GDP, Investment rate and gov share: from Penn World Tables. Growth over the period or the available sub-period.</t>
  </si>
  <si>
    <t>Inequality: Preferred data is income, all households, national, before taxes. Deviations are noted. Source: Deininger Squire accepted data, exceptions noted</t>
  </si>
  <si>
    <t>second source is the "Economic Report on Africa 1999: The Challenges of Poverty Reduction and Sustainablity", United nations (Benin, Burundi, Central Africa, Namibia)</t>
  </si>
  <si>
    <t>third source: world income inequality database (United Nations)</t>
  </si>
  <si>
    <t>fourth source: we regress gini on land gini from Jazairy,  Alamgir, and Panuccio  1992 (20 obs, corr: .61) and use the predicted value for Haiti and Syria</t>
  </si>
  <si>
    <t>Fertility and Life Expectancy: From Barro-Lee (1960 and 1975)</t>
  </si>
  <si>
    <t>second source: Bureau of Census: Romania</t>
  </si>
  <si>
    <t>for Czechoslovakia we use Hungary data</t>
  </si>
  <si>
    <t>for Namibia, we interpolate on the basis of the data from Development database</t>
  </si>
  <si>
    <t>SMPL 60 76</t>
  </si>
  <si>
    <t>DATA</t>
  </si>
  <si>
    <t>GDP comments</t>
  </si>
  <si>
    <t>gini comments</t>
  </si>
  <si>
    <t>Data from Kremer</t>
  </si>
  <si>
    <t>diff fert comment</t>
  </si>
  <si>
    <t>growth</t>
  </si>
  <si>
    <t>I/y</t>
  </si>
  <si>
    <t>g/y</t>
  </si>
  <si>
    <t>I/y (ini)</t>
  </si>
  <si>
    <t>g/y (ini)</t>
  </si>
  <si>
    <t>open (ini)</t>
  </si>
  <si>
    <t>afr</t>
  </si>
  <si>
    <t>tropics</t>
  </si>
  <si>
    <t>access</t>
  </si>
  <si>
    <t>f+</t>
  </si>
  <si>
    <t>f-</t>
  </si>
  <si>
    <t>BANGLADESH</t>
  </si>
  <si>
    <t>BENIN</t>
  </si>
  <si>
    <t>BOLIVIA</t>
  </si>
  <si>
    <t>n.a.</t>
  </si>
  <si>
    <t>BOTSWANA</t>
  </si>
  <si>
    <t>BRAZIL</t>
  </si>
  <si>
    <t>BURKINA FASO</t>
  </si>
  <si>
    <t>BURUNDI</t>
  </si>
  <si>
    <t>CAMEROON</t>
  </si>
  <si>
    <t>E P N 1993</t>
  </si>
  <si>
    <t>CENTRAL AFR.R.</t>
  </si>
  <si>
    <t>COLOMBIA</t>
  </si>
  <si>
    <t>1960 nn</t>
  </si>
  <si>
    <t>COSTA RICA</t>
  </si>
  <si>
    <t>1961</t>
  </si>
  <si>
    <t>CZECHOSLOVAKIA</t>
  </si>
  <si>
    <t>I P N 1958</t>
  </si>
  <si>
    <t>DENMARK</t>
  </si>
  <si>
    <t>1963 wg</t>
  </si>
  <si>
    <t>DOMINICAN REP.</t>
  </si>
  <si>
    <t>1969 nn</t>
  </si>
  <si>
    <t>ECUADOR</t>
  </si>
  <si>
    <t>I P 1965 nn</t>
  </si>
  <si>
    <t>EGYPT</t>
  </si>
  <si>
    <t>EL SALVADOR</t>
  </si>
  <si>
    <t>FINLAND</t>
  </si>
  <si>
    <t>I P N 1965</t>
  </si>
  <si>
    <t>FRANCE</t>
  </si>
  <si>
    <t>1962</t>
  </si>
  <si>
    <t>GHANA</t>
  </si>
  <si>
    <t>E P N 1988</t>
  </si>
  <si>
    <t>GUATEMALA</t>
  </si>
  <si>
    <t>GUYANA</t>
  </si>
  <si>
    <t>1956</t>
  </si>
  <si>
    <t>HAITI</t>
  </si>
  <si>
    <t>regression</t>
  </si>
  <si>
    <t>INDONESIA</t>
  </si>
  <si>
    <t>ITALY</t>
  </si>
  <si>
    <t>I H N 1974</t>
  </si>
  <si>
    <t>IVORY COAST</t>
  </si>
  <si>
    <t>I P 1959 ps</t>
  </si>
  <si>
    <t>JAMAICA</t>
  </si>
  <si>
    <t>1958</t>
  </si>
  <si>
    <t>JORDAN</t>
  </si>
  <si>
    <t>E P N 1980</t>
  </si>
  <si>
    <t>KENYA</t>
  </si>
  <si>
    <t>I P 1960 tax</t>
  </si>
  <si>
    <t>KOREA REP.</t>
  </si>
  <si>
    <t>LESOTHO</t>
  </si>
  <si>
    <t>E P N 1987</t>
  </si>
  <si>
    <t>LIBERIA</t>
  </si>
  <si>
    <t>MADAGASCAR</t>
  </si>
  <si>
    <t>MALAWI</t>
  </si>
  <si>
    <t>MALAYSIA</t>
  </si>
  <si>
    <t>1970</t>
  </si>
  <si>
    <t>MALI</t>
  </si>
  <si>
    <t>MEXICO</t>
  </si>
  <si>
    <t>1957</t>
  </si>
  <si>
    <t>MOROCCO</t>
  </si>
  <si>
    <t>I P G 1960 wg</t>
  </si>
  <si>
    <t>NAMIBIA</t>
  </si>
  <si>
    <t>NIGER</t>
  </si>
  <si>
    <t>NIGERIA</t>
  </si>
  <si>
    <t>NORWAY</t>
  </si>
  <si>
    <t>I H N 1962</t>
  </si>
  <si>
    <t>PAKISTAN</t>
  </si>
  <si>
    <t>1963 ps</t>
  </si>
  <si>
    <t>PANAMA</t>
  </si>
  <si>
    <t>PARAGUAY</t>
  </si>
  <si>
    <t>I P G 1983 nn</t>
  </si>
  <si>
    <t>PERU</t>
  </si>
  <si>
    <t>1971</t>
  </si>
  <si>
    <t>PHILIPPINES</t>
  </si>
  <si>
    <t>POLAND</t>
  </si>
  <si>
    <t>Y starts in 1970</t>
  </si>
  <si>
    <t>I P 1960 wg</t>
  </si>
  <si>
    <t>ROMANIA</t>
  </si>
  <si>
    <t>I H N 1989</t>
  </si>
  <si>
    <t>RWANDA</t>
  </si>
  <si>
    <t>SENEGAL</t>
  </si>
  <si>
    <t>SPAIN</t>
  </si>
  <si>
    <t>1965</t>
  </si>
  <si>
    <t>SRI LANKA</t>
  </si>
  <si>
    <t>SUDAN</t>
  </si>
  <si>
    <t>SYRIA</t>
  </si>
  <si>
    <t>THAILAND</t>
  </si>
  <si>
    <t>TOGO</t>
  </si>
  <si>
    <t>TRINIDAD&amp;TOBAGO</t>
  </si>
  <si>
    <t>TUNISIA</t>
  </si>
  <si>
    <t>TURKEY</t>
  </si>
  <si>
    <t>U.K.</t>
  </si>
  <si>
    <t>I P N 1961</t>
  </si>
  <si>
    <t>U.S.A.</t>
  </si>
  <si>
    <t>1960</t>
  </si>
  <si>
    <t>UGANDA</t>
  </si>
  <si>
    <t>VENEZUELA</t>
  </si>
  <si>
    <t>1962 nn</t>
  </si>
  <si>
    <t>YEMEN</t>
  </si>
  <si>
    <t>Y stars in 1969</t>
  </si>
  <si>
    <t>1992</t>
  </si>
  <si>
    <t>YUGOSLAVIA</t>
  </si>
  <si>
    <t>1963</t>
  </si>
  <si>
    <t>ZAMBIA</t>
  </si>
  <si>
    <t>ZIMBABWE</t>
  </si>
  <si>
    <t>SMPL 76 92</t>
  </si>
  <si>
    <t>1986 nn</t>
  </si>
  <si>
    <t>average</t>
  </si>
  <si>
    <t>Y ends in 1989</t>
  </si>
  <si>
    <t>1975 nn</t>
  </si>
  <si>
    <t>1976</t>
  </si>
  <si>
    <t>1995, net, expenditure - look for older value</t>
  </si>
  <si>
    <t>1978</t>
  </si>
  <si>
    <t>I P G 1976</t>
  </si>
  <si>
    <t>I P 1970 wg</t>
  </si>
  <si>
    <t>E H N 1975</t>
  </si>
  <si>
    <t>1977</t>
  </si>
  <si>
    <t>1979</t>
  </si>
  <si>
    <t>E P N 1976</t>
  </si>
  <si>
    <t>Y ends in 1990</t>
  </si>
  <si>
    <t>I P 1974 tax</t>
  </si>
  <si>
    <t>Y ends in 1986</t>
  </si>
  <si>
    <t>1974 ps</t>
  </si>
  <si>
    <t>1980 nn</t>
  </si>
  <si>
    <t>1977 nn</t>
  </si>
  <si>
    <t>Y ends in 1991</t>
  </si>
  <si>
    <t>E P N 1994</t>
  </si>
  <si>
    <t>1975</t>
  </si>
  <si>
    <t>I P G 1975 wg</t>
  </si>
  <si>
    <t>E P 1992</t>
  </si>
  <si>
    <t>1975 ps</t>
  </si>
  <si>
    <t>E H N 1979</t>
  </si>
  <si>
    <t>I P G 1981</t>
  </si>
  <si>
    <t>E P N 1983</t>
  </si>
  <si>
    <t>E P N 1991</t>
  </si>
  <si>
    <t>1973</t>
  </si>
  <si>
    <t>1968</t>
  </si>
  <si>
    <t>I P 1957 ps</t>
  </si>
  <si>
    <t>E P N 1975</t>
  </si>
  <si>
    <t>E P N 1989</t>
  </si>
  <si>
    <t>I H N 1976</t>
  </si>
  <si>
    <t>E P N 1990</t>
  </si>
  <si>
    <t>Sachs and Warner data: Namibia not in dataset. Tropics set to 0.5 as in Botswana</t>
  </si>
</sst>
</file>

<file path=xl/styles.xml><?xml version="1.0" encoding="utf-8"?>
<styleSheet xmlns="http://schemas.openxmlformats.org/spreadsheetml/2006/main">
  <numFmts count="2">
    <numFmt numFmtId="172" formatCode="0.000"/>
    <numFmt numFmtId="173" formatCode="0.0000"/>
  </numFmts>
  <fonts count="6"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2" fontId="1" fillId="0" borderId="0" xfId="0" applyNumberFormat="1" applyFont="1"/>
    <xf numFmtId="2" fontId="2" fillId="0" borderId="0" xfId="0" applyNumberFormat="1" applyFont="1"/>
    <xf numFmtId="0" fontId="3" fillId="0" borderId="1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2" xfId="0" applyFont="1" applyFill="1" applyBorder="1" applyAlignment="1"/>
    <xf numFmtId="172" fontId="1" fillId="0" borderId="0" xfId="0" applyNumberFormat="1" applyFont="1"/>
    <xf numFmtId="172" fontId="4" fillId="0" borderId="0" xfId="0" applyNumberFormat="1" applyFont="1"/>
    <xf numFmtId="172" fontId="1" fillId="0" borderId="0" xfId="0" applyNumberFormat="1" applyFont="1" applyAlignment="1">
      <alignment horizontal="right"/>
    </xf>
    <xf numFmtId="0" fontId="1" fillId="0" borderId="0" xfId="0" applyFont="1"/>
    <xf numFmtId="173" fontId="1" fillId="0" borderId="0" xfId="0" applyNumberFormat="1" applyFont="1"/>
    <xf numFmtId="1" fontId="1" fillId="0" borderId="0" xfId="0" applyNumberFormat="1" applyFont="1"/>
    <xf numFmtId="49" fontId="1" fillId="0" borderId="0" xfId="0" applyNumberFormat="1" applyFont="1" applyAlignment="1">
      <alignment horizontal="left"/>
    </xf>
    <xf numFmtId="0" fontId="4" fillId="0" borderId="0" xfId="0" applyFont="1"/>
    <xf numFmtId="173" fontId="4" fillId="0" borderId="0" xfId="0" applyNumberFormat="1" applyFont="1"/>
    <xf numFmtId="2" fontId="4" fillId="0" borderId="0" xfId="0" applyNumberFormat="1" applyFont="1"/>
    <xf numFmtId="1" fontId="4" fillId="0" borderId="0" xfId="0" applyNumberFormat="1" applyFont="1"/>
    <xf numFmtId="49" fontId="4" fillId="0" borderId="0" xfId="0" applyNumberFormat="1" applyFont="1" applyAlignment="1">
      <alignment horizontal="left"/>
    </xf>
    <xf numFmtId="0" fontId="5" fillId="0" borderId="0" xfId="0" applyFont="1"/>
    <xf numFmtId="173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026385224274406"/>
          <c:y val="4.3117814439868431E-2"/>
          <c:w val="0.85751978891820579"/>
          <c:h val="0.8424557590558908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Sheet3!$A$2:$A$84</c:f>
              <c:numCache>
                <c:formatCode>0.00</c:formatCode>
                <c:ptCount val="83"/>
                <c:pt idx="0">
                  <c:v>23.38</c:v>
                </c:pt>
                <c:pt idx="1">
                  <c:v>25.3</c:v>
                </c:pt>
                <c:pt idx="2">
                  <c:v>27.19</c:v>
                </c:pt>
                <c:pt idx="3">
                  <c:v>27.19</c:v>
                </c:pt>
                <c:pt idx="4">
                  <c:v>31.18</c:v>
                </c:pt>
                <c:pt idx="5">
                  <c:v>31.8</c:v>
                </c:pt>
                <c:pt idx="6">
                  <c:v>31.99</c:v>
                </c:pt>
                <c:pt idx="7">
                  <c:v>32</c:v>
                </c:pt>
                <c:pt idx="8">
                  <c:v>34.700000000000003</c:v>
                </c:pt>
                <c:pt idx="9">
                  <c:v>34.880000000000003</c:v>
                </c:pt>
                <c:pt idx="10">
                  <c:v>35.9</c:v>
                </c:pt>
                <c:pt idx="11">
                  <c:v>37.31</c:v>
                </c:pt>
                <c:pt idx="12">
                  <c:v>37.520000000000003</c:v>
                </c:pt>
                <c:pt idx="13">
                  <c:v>39</c:v>
                </c:pt>
                <c:pt idx="14">
                  <c:v>39.5</c:v>
                </c:pt>
                <c:pt idx="15">
                  <c:v>40.799999999999997</c:v>
                </c:pt>
                <c:pt idx="16">
                  <c:v>41</c:v>
                </c:pt>
                <c:pt idx="17">
                  <c:v>43</c:v>
                </c:pt>
                <c:pt idx="18">
                  <c:v>45.1</c:v>
                </c:pt>
                <c:pt idx="19">
                  <c:v>45.2</c:v>
                </c:pt>
                <c:pt idx="20">
                  <c:v>45.56</c:v>
                </c:pt>
                <c:pt idx="21">
                  <c:v>46.02</c:v>
                </c:pt>
                <c:pt idx="22">
                  <c:v>49</c:v>
                </c:pt>
                <c:pt idx="23">
                  <c:v>49</c:v>
                </c:pt>
                <c:pt idx="24">
                  <c:v>49.28</c:v>
                </c:pt>
                <c:pt idx="25">
                  <c:v>49.46</c:v>
                </c:pt>
                <c:pt idx="26">
                  <c:v>49.71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52.1</c:v>
                </c:pt>
                <c:pt idx="31">
                  <c:v>54.31</c:v>
                </c:pt>
                <c:pt idx="32">
                  <c:v>55</c:v>
                </c:pt>
                <c:pt idx="33">
                  <c:v>55.1</c:v>
                </c:pt>
                <c:pt idx="34">
                  <c:v>56.02</c:v>
                </c:pt>
                <c:pt idx="35">
                  <c:v>56.16</c:v>
                </c:pt>
                <c:pt idx="36">
                  <c:v>57</c:v>
                </c:pt>
                <c:pt idx="37">
                  <c:v>59.22</c:v>
                </c:pt>
                <c:pt idx="38">
                  <c:v>67.83</c:v>
                </c:pt>
                <c:pt idx="39">
                  <c:v>68</c:v>
                </c:pt>
                <c:pt idx="40">
                  <c:v>28.9</c:v>
                </c:pt>
                <c:pt idx="41">
                  <c:v>32.32</c:v>
                </c:pt>
                <c:pt idx="42">
                  <c:v>33</c:v>
                </c:pt>
                <c:pt idx="43">
                  <c:v>33.340000000000003</c:v>
                </c:pt>
                <c:pt idx="44">
                  <c:v>33.799999999999997</c:v>
                </c:pt>
                <c:pt idx="45">
                  <c:v>34.6</c:v>
                </c:pt>
                <c:pt idx="46">
                  <c:v>35.299999999999997</c:v>
                </c:pt>
                <c:pt idx="47">
                  <c:v>35.5</c:v>
                </c:pt>
                <c:pt idx="48">
                  <c:v>35.9</c:v>
                </c:pt>
                <c:pt idx="49">
                  <c:v>36.1</c:v>
                </c:pt>
                <c:pt idx="50">
                  <c:v>38</c:v>
                </c:pt>
                <c:pt idx="51">
                  <c:v>38.72</c:v>
                </c:pt>
                <c:pt idx="52">
                  <c:v>39</c:v>
                </c:pt>
                <c:pt idx="53">
                  <c:v>40.799999999999997</c:v>
                </c:pt>
                <c:pt idx="54">
                  <c:v>41.74</c:v>
                </c:pt>
                <c:pt idx="55">
                  <c:v>42</c:v>
                </c:pt>
                <c:pt idx="56">
                  <c:v>43</c:v>
                </c:pt>
                <c:pt idx="57">
                  <c:v>43</c:v>
                </c:pt>
                <c:pt idx="58">
                  <c:v>43</c:v>
                </c:pt>
                <c:pt idx="59">
                  <c:v>44</c:v>
                </c:pt>
                <c:pt idx="60">
                  <c:v>45</c:v>
                </c:pt>
                <c:pt idx="61">
                  <c:v>45.1</c:v>
                </c:pt>
                <c:pt idx="62">
                  <c:v>46.09</c:v>
                </c:pt>
                <c:pt idx="63">
                  <c:v>48.4</c:v>
                </c:pt>
                <c:pt idx="64">
                  <c:v>48.9</c:v>
                </c:pt>
                <c:pt idx="65">
                  <c:v>49</c:v>
                </c:pt>
                <c:pt idx="66">
                  <c:v>49.33</c:v>
                </c:pt>
                <c:pt idx="67">
                  <c:v>49.39</c:v>
                </c:pt>
                <c:pt idx="68">
                  <c:v>49.72</c:v>
                </c:pt>
                <c:pt idx="69">
                  <c:v>51</c:v>
                </c:pt>
                <c:pt idx="70">
                  <c:v>51</c:v>
                </c:pt>
                <c:pt idx="71">
                  <c:v>51.57</c:v>
                </c:pt>
                <c:pt idx="72">
                  <c:v>51.8</c:v>
                </c:pt>
                <c:pt idx="73">
                  <c:v>52</c:v>
                </c:pt>
                <c:pt idx="74">
                  <c:v>54</c:v>
                </c:pt>
                <c:pt idx="75">
                  <c:v>54.12</c:v>
                </c:pt>
                <c:pt idx="76">
                  <c:v>54.5</c:v>
                </c:pt>
                <c:pt idx="77">
                  <c:v>56.83</c:v>
                </c:pt>
                <c:pt idx="78">
                  <c:v>57.9</c:v>
                </c:pt>
                <c:pt idx="79">
                  <c:v>59</c:v>
                </c:pt>
                <c:pt idx="80">
                  <c:v>60.29</c:v>
                </c:pt>
                <c:pt idx="81">
                  <c:v>68.260000000000005</c:v>
                </c:pt>
                <c:pt idx="82">
                  <c:v>69</c:v>
                </c:pt>
              </c:numCache>
            </c:numRef>
          </c:xVal>
          <c:yVal>
            <c:numRef>
              <c:f>Sheet3!$B$2:$B$84</c:f>
              <c:numCache>
                <c:formatCode>0.00</c:formatCode>
                <c:ptCount val="83"/>
                <c:pt idx="0">
                  <c:v>0.86</c:v>
                </c:pt>
                <c:pt idx="1">
                  <c:v>0.43</c:v>
                </c:pt>
                <c:pt idx="2">
                  <c:v>0.73</c:v>
                </c:pt>
                <c:pt idx="3">
                  <c:v>1.1499999999999999</c:v>
                </c:pt>
                <c:pt idx="4">
                  <c:v>1.03</c:v>
                </c:pt>
                <c:pt idx="5">
                  <c:v>0.37</c:v>
                </c:pt>
                <c:pt idx="6">
                  <c:v>0.22</c:v>
                </c:pt>
                <c:pt idx="7">
                  <c:v>2.2999999999999998</c:v>
                </c:pt>
                <c:pt idx="8">
                  <c:v>3.4</c:v>
                </c:pt>
                <c:pt idx="9">
                  <c:v>0.94</c:v>
                </c:pt>
                <c:pt idx="10">
                  <c:v>1.3</c:v>
                </c:pt>
                <c:pt idx="11">
                  <c:v>1.1000000000000001</c:v>
                </c:pt>
                <c:pt idx="12">
                  <c:v>0.54</c:v>
                </c:pt>
                <c:pt idx="13">
                  <c:v>0.35</c:v>
                </c:pt>
                <c:pt idx="14">
                  <c:v>3.2</c:v>
                </c:pt>
                <c:pt idx="15">
                  <c:v>4.4000000000000004</c:v>
                </c:pt>
                <c:pt idx="16">
                  <c:v>0.97</c:v>
                </c:pt>
                <c:pt idx="17">
                  <c:v>3.1</c:v>
                </c:pt>
                <c:pt idx="18">
                  <c:v>5.3</c:v>
                </c:pt>
                <c:pt idx="19">
                  <c:v>4.4000000000000004</c:v>
                </c:pt>
                <c:pt idx="20">
                  <c:v>1.6</c:v>
                </c:pt>
                <c:pt idx="21">
                  <c:v>1.4</c:v>
                </c:pt>
                <c:pt idx="22">
                  <c:v>1.2</c:v>
                </c:pt>
                <c:pt idx="23">
                  <c:v>0.85</c:v>
                </c:pt>
                <c:pt idx="24">
                  <c:v>4</c:v>
                </c:pt>
                <c:pt idx="25">
                  <c:v>4.7</c:v>
                </c:pt>
                <c:pt idx="26">
                  <c:v>1.6</c:v>
                </c:pt>
                <c:pt idx="27">
                  <c:v>2.2999999999999998</c:v>
                </c:pt>
                <c:pt idx="28">
                  <c:v>2.1</c:v>
                </c:pt>
                <c:pt idx="29">
                  <c:v>2.2000000000000002</c:v>
                </c:pt>
                <c:pt idx="30">
                  <c:v>3.2</c:v>
                </c:pt>
                <c:pt idx="31">
                  <c:v>1.4</c:v>
                </c:pt>
                <c:pt idx="32">
                  <c:v>4</c:v>
                </c:pt>
                <c:pt idx="33">
                  <c:v>4.8</c:v>
                </c:pt>
                <c:pt idx="34">
                  <c:v>1.4</c:v>
                </c:pt>
                <c:pt idx="35">
                  <c:v>1.8</c:v>
                </c:pt>
                <c:pt idx="36">
                  <c:v>4</c:v>
                </c:pt>
                <c:pt idx="37">
                  <c:v>4.4000000000000004</c:v>
                </c:pt>
                <c:pt idx="38">
                  <c:v>5.0999999999999996</c:v>
                </c:pt>
                <c:pt idx="39">
                  <c:v>1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Sheet3!$A$2:$A$84</c:f>
              <c:numCache>
                <c:formatCode>0.00</c:formatCode>
                <c:ptCount val="83"/>
                <c:pt idx="0">
                  <c:v>23.38</c:v>
                </c:pt>
                <c:pt idx="1">
                  <c:v>25.3</c:v>
                </c:pt>
                <c:pt idx="2">
                  <c:v>27.19</c:v>
                </c:pt>
                <c:pt idx="3">
                  <c:v>27.19</c:v>
                </c:pt>
                <c:pt idx="4">
                  <c:v>31.18</c:v>
                </c:pt>
                <c:pt idx="5">
                  <c:v>31.8</c:v>
                </c:pt>
                <c:pt idx="6">
                  <c:v>31.99</c:v>
                </c:pt>
                <c:pt idx="7">
                  <c:v>32</c:v>
                </c:pt>
                <c:pt idx="8">
                  <c:v>34.700000000000003</c:v>
                </c:pt>
                <c:pt idx="9">
                  <c:v>34.880000000000003</c:v>
                </c:pt>
                <c:pt idx="10">
                  <c:v>35.9</c:v>
                </c:pt>
                <c:pt idx="11">
                  <c:v>37.31</c:v>
                </c:pt>
                <c:pt idx="12">
                  <c:v>37.520000000000003</c:v>
                </c:pt>
                <c:pt idx="13">
                  <c:v>39</c:v>
                </c:pt>
                <c:pt idx="14">
                  <c:v>39.5</c:v>
                </c:pt>
                <c:pt idx="15">
                  <c:v>40.799999999999997</c:v>
                </c:pt>
                <c:pt idx="16">
                  <c:v>41</c:v>
                </c:pt>
                <c:pt idx="17">
                  <c:v>43</c:v>
                </c:pt>
                <c:pt idx="18">
                  <c:v>45.1</c:v>
                </c:pt>
                <c:pt idx="19">
                  <c:v>45.2</c:v>
                </c:pt>
                <c:pt idx="20">
                  <c:v>45.56</c:v>
                </c:pt>
                <c:pt idx="21">
                  <c:v>46.02</c:v>
                </c:pt>
                <c:pt idx="22">
                  <c:v>49</c:v>
                </c:pt>
                <c:pt idx="23">
                  <c:v>49</c:v>
                </c:pt>
                <c:pt idx="24">
                  <c:v>49.28</c:v>
                </c:pt>
                <c:pt idx="25">
                  <c:v>49.46</c:v>
                </c:pt>
                <c:pt idx="26">
                  <c:v>49.71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52.1</c:v>
                </c:pt>
                <c:pt idx="31">
                  <c:v>54.31</c:v>
                </c:pt>
                <c:pt idx="32">
                  <c:v>55</c:v>
                </c:pt>
                <c:pt idx="33">
                  <c:v>55.1</c:v>
                </c:pt>
                <c:pt idx="34">
                  <c:v>56.02</c:v>
                </c:pt>
                <c:pt idx="35">
                  <c:v>56.16</c:v>
                </c:pt>
                <c:pt idx="36">
                  <c:v>57</c:v>
                </c:pt>
                <c:pt idx="37">
                  <c:v>59.22</c:v>
                </c:pt>
                <c:pt idx="38">
                  <c:v>67.83</c:v>
                </c:pt>
                <c:pt idx="39">
                  <c:v>68</c:v>
                </c:pt>
                <c:pt idx="40">
                  <c:v>28.9</c:v>
                </c:pt>
                <c:pt idx="41">
                  <c:v>32.32</c:v>
                </c:pt>
                <c:pt idx="42">
                  <c:v>33</c:v>
                </c:pt>
                <c:pt idx="43">
                  <c:v>33.340000000000003</c:v>
                </c:pt>
                <c:pt idx="44">
                  <c:v>33.799999999999997</c:v>
                </c:pt>
                <c:pt idx="45">
                  <c:v>34.6</c:v>
                </c:pt>
                <c:pt idx="46">
                  <c:v>35.299999999999997</c:v>
                </c:pt>
                <c:pt idx="47">
                  <c:v>35.5</c:v>
                </c:pt>
                <c:pt idx="48">
                  <c:v>35.9</c:v>
                </c:pt>
                <c:pt idx="49">
                  <c:v>36.1</c:v>
                </c:pt>
                <c:pt idx="50">
                  <c:v>38</c:v>
                </c:pt>
                <c:pt idx="51">
                  <c:v>38.72</c:v>
                </c:pt>
                <c:pt idx="52">
                  <c:v>39</c:v>
                </c:pt>
                <c:pt idx="53">
                  <c:v>40.799999999999997</c:v>
                </c:pt>
                <c:pt idx="54">
                  <c:v>41.74</c:v>
                </c:pt>
                <c:pt idx="55">
                  <c:v>42</c:v>
                </c:pt>
                <c:pt idx="56">
                  <c:v>43</c:v>
                </c:pt>
                <c:pt idx="57">
                  <c:v>43</c:v>
                </c:pt>
                <c:pt idx="58">
                  <c:v>43</c:v>
                </c:pt>
                <c:pt idx="59">
                  <c:v>44</c:v>
                </c:pt>
                <c:pt idx="60">
                  <c:v>45</c:v>
                </c:pt>
                <c:pt idx="61">
                  <c:v>45.1</c:v>
                </c:pt>
                <c:pt idx="62">
                  <c:v>46.09</c:v>
                </c:pt>
                <c:pt idx="63">
                  <c:v>48.4</c:v>
                </c:pt>
                <c:pt idx="64">
                  <c:v>48.9</c:v>
                </c:pt>
                <c:pt idx="65">
                  <c:v>49</c:v>
                </c:pt>
                <c:pt idx="66">
                  <c:v>49.33</c:v>
                </c:pt>
                <c:pt idx="67">
                  <c:v>49.39</c:v>
                </c:pt>
                <c:pt idx="68">
                  <c:v>49.72</c:v>
                </c:pt>
                <c:pt idx="69">
                  <c:v>51</c:v>
                </c:pt>
                <c:pt idx="70">
                  <c:v>51</c:v>
                </c:pt>
                <c:pt idx="71">
                  <c:v>51.57</c:v>
                </c:pt>
                <c:pt idx="72">
                  <c:v>51.8</c:v>
                </c:pt>
                <c:pt idx="73">
                  <c:v>52</c:v>
                </c:pt>
                <c:pt idx="74">
                  <c:v>54</c:v>
                </c:pt>
                <c:pt idx="75">
                  <c:v>54.12</c:v>
                </c:pt>
                <c:pt idx="76">
                  <c:v>54.5</c:v>
                </c:pt>
                <c:pt idx="77">
                  <c:v>56.83</c:v>
                </c:pt>
                <c:pt idx="78">
                  <c:v>57.9</c:v>
                </c:pt>
                <c:pt idx="79">
                  <c:v>59</c:v>
                </c:pt>
                <c:pt idx="80">
                  <c:v>60.29</c:v>
                </c:pt>
                <c:pt idx="81">
                  <c:v>68.260000000000005</c:v>
                </c:pt>
                <c:pt idx="82">
                  <c:v>69</c:v>
                </c:pt>
              </c:numCache>
            </c:numRef>
          </c:xVal>
          <c:yVal>
            <c:numRef>
              <c:f>Sheet3!$C$2:$C$84</c:f>
              <c:numCache>
                <c:formatCode>General</c:formatCode>
                <c:ptCount val="83"/>
                <c:pt idx="40" formatCode="0.00">
                  <c:v>2.2000000000000002</c:v>
                </c:pt>
                <c:pt idx="41" formatCode="0.00">
                  <c:v>1.08</c:v>
                </c:pt>
                <c:pt idx="42" formatCode="0.00">
                  <c:v>2.4</c:v>
                </c:pt>
                <c:pt idx="43" formatCode="0.00">
                  <c:v>1.1499999999999999</c:v>
                </c:pt>
                <c:pt idx="44" formatCode="0.00">
                  <c:v>2.4</c:v>
                </c:pt>
                <c:pt idx="45" formatCode="0.00">
                  <c:v>0.92500000000000004</c:v>
                </c:pt>
                <c:pt idx="46" formatCode="0.00">
                  <c:v>9.9999999999999645E-2</c:v>
                </c:pt>
                <c:pt idx="47" formatCode="0.00">
                  <c:v>1.76</c:v>
                </c:pt>
                <c:pt idx="48" formatCode="0.00">
                  <c:v>2.4350000000000001</c:v>
                </c:pt>
                <c:pt idx="49" formatCode="0.00">
                  <c:v>2.5</c:v>
                </c:pt>
                <c:pt idx="50" formatCode="0.00">
                  <c:v>2.09</c:v>
                </c:pt>
                <c:pt idx="51" formatCode="0.00">
                  <c:v>3.1</c:v>
                </c:pt>
                <c:pt idx="52" formatCode="0.00">
                  <c:v>3.2</c:v>
                </c:pt>
                <c:pt idx="53" formatCode="0.00">
                  <c:v>1.57</c:v>
                </c:pt>
                <c:pt idx="54" formatCode="0.00">
                  <c:v>2</c:v>
                </c:pt>
                <c:pt idx="55" formatCode="0.00">
                  <c:v>2.8</c:v>
                </c:pt>
                <c:pt idx="56" formatCode="0.00">
                  <c:v>0.99</c:v>
                </c:pt>
                <c:pt idx="57" formatCode="0.00">
                  <c:v>2.6</c:v>
                </c:pt>
                <c:pt idx="58" formatCode="0.00">
                  <c:v>1.84</c:v>
                </c:pt>
                <c:pt idx="59" formatCode="0.00">
                  <c:v>2.5</c:v>
                </c:pt>
                <c:pt idx="60" formatCode="0.00">
                  <c:v>2.625</c:v>
                </c:pt>
                <c:pt idx="61" formatCode="0.00">
                  <c:v>3.06</c:v>
                </c:pt>
                <c:pt idx="62" formatCode="0.00">
                  <c:v>1.4</c:v>
                </c:pt>
                <c:pt idx="63" formatCode="0.00">
                  <c:v>3.5</c:v>
                </c:pt>
                <c:pt idx="64" formatCode="0.00">
                  <c:v>1.69</c:v>
                </c:pt>
                <c:pt idx="65" formatCode="0.00">
                  <c:v>1.34</c:v>
                </c:pt>
                <c:pt idx="66" formatCode="0.00">
                  <c:v>4.4550000000000001</c:v>
                </c:pt>
                <c:pt idx="67" formatCode="0.00">
                  <c:v>1.06</c:v>
                </c:pt>
                <c:pt idx="68" formatCode="0.00">
                  <c:v>4.2</c:v>
                </c:pt>
                <c:pt idx="69" formatCode="0.00">
                  <c:v>2.35</c:v>
                </c:pt>
                <c:pt idx="70" formatCode="0.00">
                  <c:v>1.84</c:v>
                </c:pt>
                <c:pt idx="71" formatCode="0.00">
                  <c:v>3.0950000000000002</c:v>
                </c:pt>
                <c:pt idx="72" formatCode="0.00">
                  <c:v>2.0299999999999998</c:v>
                </c:pt>
                <c:pt idx="73" formatCode="0.00">
                  <c:v>2.8</c:v>
                </c:pt>
                <c:pt idx="74" formatCode="0.00">
                  <c:v>2.2999999999999998</c:v>
                </c:pt>
                <c:pt idx="75" formatCode="0.00">
                  <c:v>3.1</c:v>
                </c:pt>
                <c:pt idx="76" formatCode="0.00">
                  <c:v>3.11</c:v>
                </c:pt>
                <c:pt idx="77" formatCode="0.00">
                  <c:v>2.7</c:v>
                </c:pt>
                <c:pt idx="78" formatCode="0.00">
                  <c:v>4</c:v>
                </c:pt>
                <c:pt idx="79" formatCode="0.00">
                  <c:v>2.8050000000000002</c:v>
                </c:pt>
                <c:pt idx="80" formatCode="0.00">
                  <c:v>4.5</c:v>
                </c:pt>
                <c:pt idx="81" formatCode="0.00">
                  <c:v>3.8</c:v>
                </c:pt>
                <c:pt idx="82" formatCode="0.00">
                  <c:v>2.125</c:v>
                </c:pt>
              </c:numCache>
            </c:numRef>
          </c:yVal>
        </c:ser>
        <c:axId val="78922112"/>
        <c:axId val="78923648"/>
      </c:scatterChart>
      <c:valAx>
        <c:axId val="78922112"/>
        <c:scaling>
          <c:orientation val="minMax"/>
          <c:min val="20"/>
        </c:scaling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Gini</a:t>
                </a:r>
              </a:p>
            </c:rich>
          </c:tx>
          <c:layout>
            <c:manualLayout>
              <c:xMode val="edge"/>
              <c:yMode val="edge"/>
              <c:x val="0.50923482849604218"/>
              <c:y val="0.93698332484558833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923648"/>
        <c:crosses val="autoZero"/>
        <c:crossBetween val="midCat"/>
      </c:valAx>
      <c:valAx>
        <c:axId val="7892364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Differential fertility</a:t>
                </a:r>
              </a:p>
            </c:rich>
          </c:tx>
          <c:layout>
            <c:manualLayout>
              <c:xMode val="edge"/>
              <c:yMode val="edge"/>
              <c:x val="2.1108179419525065E-2"/>
              <c:y val="0.36318460192475938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92211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28575</xdr:rowOff>
    </xdr:from>
    <xdr:to>
      <xdr:col>9</xdr:col>
      <xdr:colOff>619125</xdr:colOff>
      <xdr:row>36</xdr:row>
      <xdr:rowOff>104775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2</xdr:row>
      <xdr:rowOff>0</xdr:rowOff>
    </xdr:from>
    <xdr:ext cx="4254367" cy="1125693"/>
    <xdr:sp macro="" textlink="">
      <xdr:nvSpPr>
        <xdr:cNvPr id="2" name="TextBox 1"/>
        <xdr:cNvSpPr txBox="1"/>
      </xdr:nvSpPr>
      <xdr:spPr>
        <a:xfrm>
          <a:off x="419100" y="361950"/>
          <a:ext cx="4254367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  <a:p>
          <a:r>
            <a:rPr lang="en-US" sz="1100"/>
            <a:t>"This data set is a corrected version of the data set used for the </a:t>
          </a:r>
        </a:p>
        <a:p>
          <a:r>
            <a:rPr lang="en-US" sz="1100"/>
            <a:t>AER 2003 paper. The original data set contained coding errors, which </a:t>
          </a:r>
        </a:p>
        <a:p>
          <a:r>
            <a:rPr lang="en-US" sz="1100"/>
            <a:t>have been corrected in this update. The corrections have only minor </a:t>
          </a:r>
        </a:p>
        <a:p>
          <a:r>
            <a:rPr lang="en-US" sz="1100"/>
            <a:t>effects on the empirical results, in particular as far as the role of </a:t>
          </a:r>
        </a:p>
        <a:p>
          <a:r>
            <a:rPr lang="en-US" sz="1100"/>
            <a:t>differential fertility is concerned."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="95" zoomScaleNormal="95" workbookViewId="0"/>
  </sheetViews>
  <sheetFormatPr defaultColWidth="11.5703125" defaultRowHeight="12.75"/>
  <sheetData/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4"/>
  <sheetViews>
    <sheetView workbookViewId="0"/>
  </sheetViews>
  <sheetFormatPr defaultRowHeight="12.75"/>
  <sheetData>
    <row r="1" spans="1:2" ht="15">
      <c r="A1" s="1" t="s">
        <v>0</v>
      </c>
      <c r="B1" s="1" t="s">
        <v>1</v>
      </c>
    </row>
    <row r="2" spans="1:2" ht="15">
      <c r="A2" s="2">
        <v>23.38</v>
      </c>
      <c r="B2" s="1">
        <v>0.86</v>
      </c>
    </row>
    <row r="3" spans="1:2" ht="15">
      <c r="A3" s="2">
        <v>25.3</v>
      </c>
      <c r="B3" s="1">
        <v>0.43</v>
      </c>
    </row>
    <row r="4" spans="1:2" ht="15">
      <c r="A4" s="2">
        <v>27.19</v>
      </c>
      <c r="B4" s="1">
        <v>0.73</v>
      </c>
    </row>
    <row r="5" spans="1:2" ht="15">
      <c r="A5" s="2">
        <v>27.19</v>
      </c>
      <c r="B5" s="1">
        <v>1.1499999999999999</v>
      </c>
    </row>
    <row r="6" spans="1:2" ht="15">
      <c r="A6" s="2">
        <v>31.18</v>
      </c>
      <c r="B6" s="1">
        <v>1.03</v>
      </c>
    </row>
    <row r="7" spans="1:2" ht="15">
      <c r="A7" s="2">
        <v>31.8</v>
      </c>
      <c r="B7" s="1">
        <v>0.37</v>
      </c>
    </row>
    <row r="8" spans="1:2" ht="15">
      <c r="A8" s="2">
        <v>31.99</v>
      </c>
      <c r="B8" s="1">
        <v>0.22</v>
      </c>
    </row>
    <row r="9" spans="1:2" ht="15">
      <c r="A9" s="2">
        <v>32</v>
      </c>
      <c r="B9" s="1">
        <v>2.2999999999999998</v>
      </c>
    </row>
    <row r="10" spans="1:2" ht="15">
      <c r="A10" s="2">
        <v>34.700000000000003</v>
      </c>
      <c r="B10" s="1">
        <v>3.4</v>
      </c>
    </row>
    <row r="11" spans="1:2" ht="15">
      <c r="A11" s="2">
        <v>34.880000000000003</v>
      </c>
      <c r="B11" s="1">
        <v>0.94</v>
      </c>
    </row>
    <row r="12" spans="1:2" ht="15">
      <c r="A12" s="2">
        <v>35.9</v>
      </c>
      <c r="B12" s="1">
        <v>1.3</v>
      </c>
    </row>
    <row r="13" spans="1:2" ht="15">
      <c r="A13" s="2">
        <v>37.31</v>
      </c>
      <c r="B13" s="1">
        <v>1.1000000000000001</v>
      </c>
    </row>
    <row r="14" spans="1:2" ht="15">
      <c r="A14" s="2">
        <v>37.520000000000003</v>
      </c>
      <c r="B14" s="1">
        <v>0.54</v>
      </c>
    </row>
    <row r="15" spans="1:2" ht="15">
      <c r="A15" s="2">
        <v>39</v>
      </c>
      <c r="B15" s="1">
        <v>0.35</v>
      </c>
    </row>
    <row r="16" spans="1:2" ht="15">
      <c r="A16" s="1">
        <v>39.5</v>
      </c>
      <c r="B16" s="1">
        <v>3.2</v>
      </c>
    </row>
    <row r="17" spans="1:2" ht="15">
      <c r="A17" s="2">
        <v>40.799999999999997</v>
      </c>
      <c r="B17" s="1">
        <v>4.4000000000000004</v>
      </c>
    </row>
    <row r="18" spans="1:2" ht="15">
      <c r="A18" s="2">
        <v>41</v>
      </c>
      <c r="B18" s="1">
        <v>0.97</v>
      </c>
    </row>
    <row r="19" spans="1:2" ht="15">
      <c r="A19" s="1">
        <v>43</v>
      </c>
      <c r="B19" s="1">
        <v>3.1</v>
      </c>
    </row>
    <row r="20" spans="1:2" ht="15">
      <c r="A20" s="2">
        <v>45.1</v>
      </c>
      <c r="B20" s="1">
        <v>5.3</v>
      </c>
    </row>
    <row r="21" spans="1:2" ht="15">
      <c r="A21" s="2">
        <v>45.2</v>
      </c>
      <c r="B21" s="1">
        <v>4.4000000000000004</v>
      </c>
    </row>
    <row r="22" spans="1:2" ht="15">
      <c r="A22" s="2">
        <v>45.56</v>
      </c>
      <c r="B22" s="1">
        <v>1.6</v>
      </c>
    </row>
    <row r="23" spans="1:2" ht="15">
      <c r="A23" s="2">
        <v>46.02</v>
      </c>
      <c r="B23" s="1">
        <v>1.4</v>
      </c>
    </row>
    <row r="24" spans="1:2" ht="15">
      <c r="A24" s="2">
        <v>49</v>
      </c>
      <c r="B24" s="1">
        <v>1.2</v>
      </c>
    </row>
    <row r="25" spans="1:2" ht="15">
      <c r="A25" s="2">
        <v>49</v>
      </c>
      <c r="B25" s="1">
        <v>0.85</v>
      </c>
    </row>
    <row r="26" spans="1:2" ht="15">
      <c r="A26" s="2">
        <v>49.28</v>
      </c>
      <c r="B26" s="1">
        <v>4</v>
      </c>
    </row>
    <row r="27" spans="1:2" ht="15">
      <c r="A27" s="1">
        <v>49.46</v>
      </c>
      <c r="B27" s="1">
        <v>4.7</v>
      </c>
    </row>
    <row r="28" spans="1:2" ht="15">
      <c r="A28" s="2">
        <v>49.71</v>
      </c>
      <c r="B28" s="1">
        <v>1.6</v>
      </c>
    </row>
    <row r="29" spans="1:2" ht="15">
      <c r="A29" s="2">
        <v>50</v>
      </c>
      <c r="B29" s="1">
        <v>2.2999999999999998</v>
      </c>
    </row>
    <row r="30" spans="1:2" ht="15">
      <c r="A30" s="2">
        <v>50</v>
      </c>
      <c r="B30" s="1">
        <v>2.1</v>
      </c>
    </row>
    <row r="31" spans="1:2" ht="15">
      <c r="A31" s="2">
        <v>50</v>
      </c>
      <c r="B31" s="1">
        <v>2.2000000000000002</v>
      </c>
    </row>
    <row r="32" spans="1:2" ht="15">
      <c r="A32" s="1">
        <v>52.1</v>
      </c>
      <c r="B32" s="1">
        <v>3.2</v>
      </c>
    </row>
    <row r="33" spans="1:3" ht="15">
      <c r="A33" s="2">
        <v>54.31</v>
      </c>
      <c r="B33" s="1">
        <v>1.4</v>
      </c>
    </row>
    <row r="34" spans="1:3" ht="15">
      <c r="A34" s="2">
        <v>55</v>
      </c>
      <c r="B34" s="1">
        <v>4</v>
      </c>
    </row>
    <row r="35" spans="1:3" ht="15">
      <c r="A35" s="2">
        <v>55.1</v>
      </c>
      <c r="B35" s="1">
        <v>4.8</v>
      </c>
    </row>
    <row r="36" spans="1:3" ht="15">
      <c r="A36" s="2">
        <v>56.02</v>
      </c>
      <c r="B36" s="1">
        <v>1.4</v>
      </c>
    </row>
    <row r="37" spans="1:3" ht="15">
      <c r="A37" s="2">
        <v>56.16</v>
      </c>
      <c r="B37" s="1">
        <v>1.8</v>
      </c>
    </row>
    <row r="38" spans="1:3" ht="15">
      <c r="A38" s="2">
        <v>57</v>
      </c>
      <c r="B38" s="1">
        <v>4</v>
      </c>
    </row>
    <row r="39" spans="1:3" ht="15">
      <c r="A39" s="2">
        <v>59.22</v>
      </c>
      <c r="B39" s="1">
        <v>4.4000000000000004</v>
      </c>
    </row>
    <row r="40" spans="1:3" ht="15">
      <c r="A40" s="2">
        <v>67.83</v>
      </c>
      <c r="B40" s="1">
        <v>5.0999999999999996</v>
      </c>
    </row>
    <row r="41" spans="1:3" ht="15">
      <c r="A41" s="2">
        <v>68</v>
      </c>
      <c r="B41" s="1">
        <v>1</v>
      </c>
    </row>
    <row r="42" spans="1:3" ht="15">
      <c r="A42" s="2">
        <v>28.9</v>
      </c>
      <c r="C42" s="1">
        <v>2.2000000000000002</v>
      </c>
    </row>
    <row r="43" spans="1:3" ht="15">
      <c r="A43" s="2">
        <v>32.32</v>
      </c>
      <c r="C43" s="1">
        <v>1.08</v>
      </c>
    </row>
    <row r="44" spans="1:3" ht="15">
      <c r="A44" s="2">
        <v>33</v>
      </c>
      <c r="C44" s="1">
        <v>2.4</v>
      </c>
    </row>
    <row r="45" spans="1:3" ht="15">
      <c r="A45" s="2">
        <v>33.340000000000003</v>
      </c>
      <c r="C45" s="1">
        <v>1.1499999999999999</v>
      </c>
    </row>
    <row r="46" spans="1:3" ht="15">
      <c r="A46" s="2">
        <v>33.799999999999997</v>
      </c>
      <c r="C46" s="1">
        <v>2.4</v>
      </c>
    </row>
    <row r="47" spans="1:3" ht="15">
      <c r="A47" s="2">
        <v>34.6</v>
      </c>
      <c r="C47" s="1">
        <v>0.92500000000000004</v>
      </c>
    </row>
    <row r="48" spans="1:3" ht="15">
      <c r="A48" s="2">
        <v>35.299999999999997</v>
      </c>
      <c r="C48" s="1">
        <v>9.9999999999999645E-2</v>
      </c>
    </row>
    <row r="49" spans="1:3" ht="15">
      <c r="A49" s="2">
        <v>35.5</v>
      </c>
      <c r="C49" s="1">
        <v>1.76</v>
      </c>
    </row>
    <row r="50" spans="1:3" ht="15">
      <c r="A50" s="2">
        <v>35.9</v>
      </c>
      <c r="C50" s="1">
        <v>2.4350000000000001</v>
      </c>
    </row>
    <row r="51" spans="1:3" ht="15">
      <c r="A51" s="2">
        <v>36.1</v>
      </c>
      <c r="C51" s="1">
        <v>2.5</v>
      </c>
    </row>
    <row r="52" spans="1:3" ht="15">
      <c r="A52" s="2">
        <v>38</v>
      </c>
      <c r="C52" s="1">
        <v>2.09</v>
      </c>
    </row>
    <row r="53" spans="1:3" ht="15">
      <c r="A53" s="2">
        <v>38.72</v>
      </c>
      <c r="C53" s="1">
        <v>3.1</v>
      </c>
    </row>
    <row r="54" spans="1:3" ht="15">
      <c r="A54" s="2">
        <v>39</v>
      </c>
      <c r="C54" s="1">
        <v>3.2</v>
      </c>
    </row>
    <row r="55" spans="1:3" ht="15">
      <c r="A55" s="2">
        <v>40.799999999999997</v>
      </c>
      <c r="C55" s="1">
        <v>1.57</v>
      </c>
    </row>
    <row r="56" spans="1:3" ht="15">
      <c r="A56" s="2">
        <v>41.74</v>
      </c>
      <c r="C56" s="1">
        <v>2</v>
      </c>
    </row>
    <row r="57" spans="1:3" ht="15">
      <c r="A57" s="2">
        <v>42</v>
      </c>
      <c r="C57" s="1">
        <v>2.8</v>
      </c>
    </row>
    <row r="58" spans="1:3" ht="15">
      <c r="A58" s="1">
        <v>43</v>
      </c>
      <c r="C58" s="1">
        <v>0.99</v>
      </c>
    </row>
    <row r="59" spans="1:3" ht="15">
      <c r="A59" s="2">
        <v>43</v>
      </c>
      <c r="C59" s="1">
        <v>2.6</v>
      </c>
    </row>
    <row r="60" spans="1:3" ht="15">
      <c r="A60" s="2">
        <v>43</v>
      </c>
      <c r="C60" s="1">
        <v>1.84</v>
      </c>
    </row>
    <row r="61" spans="1:3" ht="15">
      <c r="A61" s="2">
        <v>44</v>
      </c>
      <c r="C61" s="1">
        <v>2.5</v>
      </c>
    </row>
    <row r="62" spans="1:3" ht="15">
      <c r="A62" s="2">
        <v>45</v>
      </c>
      <c r="C62" s="1">
        <v>2.625</v>
      </c>
    </row>
    <row r="63" spans="1:3" ht="15">
      <c r="A63" s="2">
        <v>45.1</v>
      </c>
      <c r="C63" s="1">
        <v>3.06</v>
      </c>
    </row>
    <row r="64" spans="1:3" ht="15">
      <c r="A64" s="2">
        <v>46.09</v>
      </c>
      <c r="C64" s="1">
        <v>1.4</v>
      </c>
    </row>
    <row r="65" spans="1:3" ht="15">
      <c r="A65" s="2">
        <v>48.4</v>
      </c>
      <c r="C65" s="1">
        <v>3.5</v>
      </c>
    </row>
    <row r="66" spans="1:3" ht="15">
      <c r="A66" s="2">
        <v>48.9</v>
      </c>
      <c r="C66" s="1">
        <v>1.69</v>
      </c>
    </row>
    <row r="67" spans="1:3" ht="15">
      <c r="A67" s="2">
        <v>49</v>
      </c>
      <c r="C67" s="1">
        <v>1.34</v>
      </c>
    </row>
    <row r="68" spans="1:3" ht="15">
      <c r="A68" s="2">
        <v>49.33</v>
      </c>
      <c r="C68" s="1">
        <v>4.4550000000000001</v>
      </c>
    </row>
    <row r="69" spans="1:3" ht="15">
      <c r="A69" s="2">
        <v>49.39</v>
      </c>
      <c r="C69" s="1">
        <v>1.06</v>
      </c>
    </row>
    <row r="70" spans="1:3" ht="15">
      <c r="A70" s="2">
        <v>49.72</v>
      </c>
      <c r="C70" s="1">
        <v>4.2</v>
      </c>
    </row>
    <row r="71" spans="1:3" ht="15">
      <c r="A71" s="2">
        <v>51</v>
      </c>
      <c r="C71" s="1">
        <v>2.35</v>
      </c>
    </row>
    <row r="72" spans="1:3" ht="15">
      <c r="A72" s="2">
        <v>51</v>
      </c>
      <c r="C72" s="1">
        <v>1.84</v>
      </c>
    </row>
    <row r="73" spans="1:3" ht="15">
      <c r="A73" s="2">
        <v>51.57</v>
      </c>
      <c r="C73" s="1">
        <v>3.0950000000000002</v>
      </c>
    </row>
    <row r="74" spans="1:3" ht="15">
      <c r="A74" s="2">
        <v>51.8</v>
      </c>
      <c r="C74" s="1">
        <v>2.0299999999999998</v>
      </c>
    </row>
    <row r="75" spans="1:3" ht="15">
      <c r="A75" s="2">
        <v>52</v>
      </c>
      <c r="C75" s="1">
        <v>2.8</v>
      </c>
    </row>
    <row r="76" spans="1:3" ht="15">
      <c r="A76" s="2">
        <v>54</v>
      </c>
      <c r="C76" s="1">
        <v>2.2999999999999998</v>
      </c>
    </row>
    <row r="77" spans="1:3" ht="15">
      <c r="A77" s="2">
        <v>54.12</v>
      </c>
      <c r="C77" s="1">
        <v>3.1</v>
      </c>
    </row>
    <row r="78" spans="1:3" ht="15">
      <c r="A78" s="2">
        <v>54.5</v>
      </c>
      <c r="C78" s="1">
        <v>3.11</v>
      </c>
    </row>
    <row r="79" spans="1:3" ht="15">
      <c r="A79" s="2">
        <v>56.83</v>
      </c>
      <c r="C79" s="1">
        <v>2.7</v>
      </c>
    </row>
    <row r="80" spans="1:3" ht="15">
      <c r="A80" s="2">
        <v>57.9</v>
      </c>
      <c r="C80" s="1">
        <v>4</v>
      </c>
    </row>
    <row r="81" spans="1:3" ht="15">
      <c r="A81" s="2">
        <v>59</v>
      </c>
      <c r="C81" s="1">
        <v>2.8050000000000002</v>
      </c>
    </row>
    <row r="82" spans="1:3" ht="15">
      <c r="A82" s="2">
        <v>60.29</v>
      </c>
      <c r="C82" s="1">
        <v>4.5</v>
      </c>
    </row>
    <row r="83" spans="1:3" ht="15">
      <c r="A83" s="2">
        <v>68.260000000000005</v>
      </c>
      <c r="C83" s="1">
        <v>3.8</v>
      </c>
    </row>
    <row r="84" spans="1:3" ht="15">
      <c r="A84" s="2">
        <v>69</v>
      </c>
      <c r="C84" s="1">
        <v>2.125</v>
      </c>
    </row>
  </sheetData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F6" sqref="F6"/>
    </sheetView>
  </sheetViews>
  <sheetFormatPr defaultRowHeight="12.75"/>
  <sheetData>
    <row r="1" spans="1:6">
      <c r="A1" s="3"/>
      <c r="B1" s="3" t="s">
        <v>2</v>
      </c>
      <c r="C1" s="3" t="s">
        <v>3</v>
      </c>
      <c r="D1" s="3" t="s">
        <v>4</v>
      </c>
      <c r="E1" s="3" t="s">
        <v>0</v>
      </c>
      <c r="F1" s="3" t="s">
        <v>5</v>
      </c>
    </row>
    <row r="2" spans="1:6">
      <c r="A2" s="4" t="s">
        <v>2</v>
      </c>
      <c r="B2" s="4">
        <v>1</v>
      </c>
      <c r="C2" s="4"/>
      <c r="D2" s="4"/>
      <c r="E2" s="4"/>
      <c r="F2" s="4"/>
    </row>
    <row r="3" spans="1:6">
      <c r="A3" s="4" t="s">
        <v>3</v>
      </c>
      <c r="B3" s="4">
        <v>0.75064308434303129</v>
      </c>
      <c r="C3" s="4">
        <v>1</v>
      </c>
      <c r="D3" s="4"/>
      <c r="E3" s="4"/>
      <c r="F3" s="4"/>
    </row>
    <row r="4" spans="1:6">
      <c r="A4" s="4" t="s">
        <v>4</v>
      </c>
      <c r="B4" s="4">
        <v>-0.5437706402355541</v>
      </c>
      <c r="C4" s="4">
        <v>-0.72403419637033573</v>
      </c>
      <c r="D4" s="4">
        <v>1</v>
      </c>
      <c r="E4" s="4"/>
      <c r="F4" s="4"/>
    </row>
    <row r="5" spans="1:6">
      <c r="A5" s="4" t="s">
        <v>0</v>
      </c>
      <c r="B5" s="4">
        <v>2.0965417486975838E-2</v>
      </c>
      <c r="C5" s="4">
        <v>-8.7719218249480355E-2</v>
      </c>
      <c r="D5" s="4">
        <v>0.42181020819447917</v>
      </c>
      <c r="E5" s="4">
        <v>1</v>
      </c>
      <c r="F5" s="4"/>
    </row>
    <row r="6" spans="1:6">
      <c r="A6" s="5" t="s">
        <v>5</v>
      </c>
      <c r="B6" s="5">
        <v>-0.18504811874894728</v>
      </c>
      <c r="C6" s="5">
        <v>-0.37562352311988884</v>
      </c>
      <c r="D6" s="5">
        <v>0.63416502115743878</v>
      </c>
      <c r="E6" s="5">
        <v>0.48300064811380294</v>
      </c>
      <c r="F6" s="5">
        <v>1</v>
      </c>
    </row>
  </sheetData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E86"/>
  <sheetViews>
    <sheetView workbookViewId="0">
      <selection activeCell="G5" sqref="G5"/>
    </sheetView>
  </sheetViews>
  <sheetFormatPr defaultRowHeight="15"/>
  <cols>
    <col min="1" max="1" width="8.5703125" style="6" customWidth="1"/>
  </cols>
  <sheetData>
    <row r="2" spans="1:5" ht="14.25">
      <c r="A2" s="7"/>
    </row>
    <row r="3" spans="1:5">
      <c r="A3" s="6" t="s">
        <v>2</v>
      </c>
      <c r="B3" t="s">
        <v>3</v>
      </c>
      <c r="C3" t="s">
        <v>4</v>
      </c>
      <c r="D3" t="s">
        <v>0</v>
      </c>
      <c r="E3" t="s">
        <v>5</v>
      </c>
    </row>
    <row r="4" spans="1:5">
      <c r="A4" s="6">
        <v>6.8585650347913649</v>
      </c>
      <c r="B4">
        <v>3.7750571503549888</v>
      </c>
      <c r="C4">
        <v>1.9430489167742813</v>
      </c>
      <c r="D4">
        <v>37.31</v>
      </c>
      <c r="E4">
        <v>9.5310179804324532E-2</v>
      </c>
    </row>
    <row r="5" spans="1:5">
      <c r="A5" s="6">
        <v>7.0030654587864616</v>
      </c>
      <c r="B5">
        <v>3.6609942506244004</v>
      </c>
      <c r="C5">
        <v>1.9154509415706047</v>
      </c>
      <c r="D5">
        <v>43</v>
      </c>
      <c r="E5">
        <v>1.1314021114911008</v>
      </c>
    </row>
    <row r="6" spans="1:5">
      <c r="A6" s="6">
        <v>6.4630294569206699</v>
      </c>
      <c r="B6">
        <v>3.7704594411063592</v>
      </c>
      <c r="C6">
        <v>1.589235205116581</v>
      </c>
      <c r="D6">
        <v>49</v>
      </c>
      <c r="E6">
        <v>0.18232155679395479</v>
      </c>
    </row>
    <row r="7" spans="1:5">
      <c r="A7" s="6">
        <v>7.4289271948022719</v>
      </c>
      <c r="B7">
        <v>3.9740583963475986</v>
      </c>
      <c r="C7">
        <v>1.9050881545350582</v>
      </c>
      <c r="D7">
        <v>59.22</v>
      </c>
      <c r="E7">
        <v>1.4816045409242156</v>
      </c>
    </row>
    <row r="8" spans="1:5">
      <c r="A8" s="6">
        <v>7.6477860454409328</v>
      </c>
      <c r="B8">
        <v>4.1255201796905503</v>
      </c>
      <c r="C8">
        <v>1.9473377010464987</v>
      </c>
      <c r="D8">
        <v>50</v>
      </c>
      <c r="E8">
        <v>0.83290912293510388</v>
      </c>
    </row>
    <row r="9" spans="1:5">
      <c r="A9" s="6">
        <v>7.3796321526095525</v>
      </c>
      <c r="B9">
        <v>4.2253728246285052</v>
      </c>
      <c r="C9">
        <v>0.70309751141311339</v>
      </c>
      <c r="D9">
        <v>27.19</v>
      </c>
      <c r="E9">
        <v>-0.31471074483970024</v>
      </c>
    </row>
    <row r="10" spans="1:5">
      <c r="A10" s="6">
        <v>8.8187781690370102</v>
      </c>
      <c r="B10">
        <v>4.2794400458987809</v>
      </c>
      <c r="C10">
        <v>0.93216408103044524</v>
      </c>
      <c r="D10">
        <v>39</v>
      </c>
      <c r="E10">
        <v>-1.0498221244986774</v>
      </c>
    </row>
    <row r="11" spans="1:5">
      <c r="A11" s="6">
        <v>7.0859014643656106</v>
      </c>
      <c r="B11">
        <v>3.9550824948885932</v>
      </c>
      <c r="C11">
        <v>1.9947003132247452</v>
      </c>
      <c r="D11">
        <v>49.28</v>
      </c>
      <c r="E11">
        <v>1.3862943611198906</v>
      </c>
    </row>
    <row r="12" spans="1:5">
      <c r="A12" s="6">
        <v>7.2868764117506997</v>
      </c>
      <c r="B12">
        <v>3.9945242269398897</v>
      </c>
      <c r="C12">
        <v>1.9329696377795786</v>
      </c>
      <c r="D12">
        <v>67.83</v>
      </c>
      <c r="E12">
        <v>1.62924053973028</v>
      </c>
    </row>
    <row r="13" spans="1:5">
      <c r="A13" s="6">
        <v>8.5737625429041309</v>
      </c>
      <c r="B13">
        <v>4.2268337452681797</v>
      </c>
      <c r="C13">
        <v>0.99694863489160956</v>
      </c>
      <c r="D13">
        <v>31.8</v>
      </c>
      <c r="E13">
        <v>-0.99425227334386723</v>
      </c>
    </row>
    <row r="14" spans="1:5">
      <c r="A14" s="6">
        <v>8.6695708718371201</v>
      </c>
      <c r="B14">
        <v>4.2541932631639972</v>
      </c>
      <c r="C14">
        <v>1.0043016091968684</v>
      </c>
      <c r="D14">
        <v>49</v>
      </c>
      <c r="E14">
        <v>-0.16251892949777508</v>
      </c>
    </row>
    <row r="15" spans="1:5">
      <c r="A15" s="6">
        <v>6.7957057751735137</v>
      </c>
      <c r="B15">
        <v>3.8110970868381857</v>
      </c>
      <c r="C15">
        <v>1.9315214116032138</v>
      </c>
      <c r="D15">
        <v>35.9</v>
      </c>
      <c r="E15">
        <v>0.26236426446749089</v>
      </c>
    </row>
    <row r="16" spans="1:5">
      <c r="A16" s="6">
        <v>7.3752557780097545</v>
      </c>
      <c r="B16">
        <v>4.0976723523147758</v>
      </c>
      <c r="C16">
        <v>1.9286186519452522</v>
      </c>
      <c r="D16">
        <v>56.16</v>
      </c>
      <c r="E16">
        <v>0.58778666490211895</v>
      </c>
    </row>
    <row r="17" spans="1:5">
      <c r="A17" s="6">
        <v>6.828712071641684</v>
      </c>
      <c r="B17">
        <v>3.7471483622379123</v>
      </c>
      <c r="C17">
        <v>1.8164520818184267</v>
      </c>
      <c r="D17">
        <v>52.1</v>
      </c>
      <c r="E17">
        <v>1.1631508098056809</v>
      </c>
    </row>
    <row r="18" spans="1:5">
      <c r="A18" s="6">
        <v>8.4259547109819657</v>
      </c>
      <c r="B18">
        <v>4.2398868675127588</v>
      </c>
      <c r="C18">
        <v>0.87962674750256364</v>
      </c>
      <c r="D18">
        <v>41</v>
      </c>
      <c r="E18">
        <v>-3.0459207484708345E-2</v>
      </c>
    </row>
    <row r="19" spans="1:5">
      <c r="A19" s="6">
        <v>7.0210839642891401</v>
      </c>
      <c r="B19">
        <v>3.6763006719070761</v>
      </c>
      <c r="C19">
        <v>1.9768549529047348</v>
      </c>
      <c r="D19">
        <v>45.56</v>
      </c>
      <c r="E19">
        <v>0.47000362924573591</v>
      </c>
    </row>
    <row r="20" spans="1:5">
      <c r="A20" s="6">
        <v>7.4804283060742076</v>
      </c>
      <c r="B20">
        <v>4.1431347263915326</v>
      </c>
      <c r="C20">
        <v>1.6620303625532709</v>
      </c>
      <c r="D20">
        <v>54.31</v>
      </c>
      <c r="E20">
        <v>0.33647223662121317</v>
      </c>
    </row>
    <row r="21" spans="1:5">
      <c r="A21" s="6">
        <v>7.0578979374118562</v>
      </c>
      <c r="B21">
        <v>3.8543938925915096</v>
      </c>
      <c r="C21">
        <v>2.0476928433652555</v>
      </c>
      <c r="D21">
        <v>40.799999999999997</v>
      </c>
      <c r="E21">
        <v>1.4816045409242156</v>
      </c>
    </row>
    <row r="22" spans="1:5">
      <c r="A22" s="6">
        <v>6.4907235345025072</v>
      </c>
      <c r="B22">
        <v>3.8066624897703196</v>
      </c>
      <c r="C22">
        <v>2.0706530356467567</v>
      </c>
      <c r="D22">
        <v>68</v>
      </c>
      <c r="E22">
        <v>8.8817841970012484E-16</v>
      </c>
    </row>
    <row r="23" spans="1:5">
      <c r="A23" s="6">
        <v>6.8068293603921761</v>
      </c>
      <c r="B23">
        <v>3.9926809084456005</v>
      </c>
      <c r="C23">
        <v>1.7298840655099674</v>
      </c>
      <c r="D23">
        <v>32</v>
      </c>
      <c r="E23">
        <v>0.83290912293510411</v>
      </c>
    </row>
    <row r="24" spans="1:5">
      <c r="A24" s="6">
        <v>5.7462031905401529</v>
      </c>
      <c r="B24">
        <v>3.8649313978942956</v>
      </c>
      <c r="C24">
        <v>1.7578579175523736</v>
      </c>
      <c r="D24">
        <v>56.02</v>
      </c>
      <c r="E24">
        <v>0.33647223662121317</v>
      </c>
    </row>
    <row r="25" spans="1:5">
      <c r="A25" s="6">
        <v>7.2584121505953068</v>
      </c>
      <c r="B25">
        <v>3.9945242269398897</v>
      </c>
      <c r="C25">
        <v>1.9183921201614209</v>
      </c>
      <c r="D25">
        <v>50</v>
      </c>
      <c r="E25">
        <v>0.74193734472937711</v>
      </c>
    </row>
    <row r="26" spans="1:5">
      <c r="A26" s="6">
        <v>7.9501498876520182</v>
      </c>
      <c r="B26">
        <v>4.048300623720694</v>
      </c>
      <c r="C26">
        <v>1.9095425048844386</v>
      </c>
      <c r="D26">
        <v>55.1</v>
      </c>
      <c r="E26">
        <v>1.5686159179138452</v>
      </c>
    </row>
    <row r="27" spans="1:5">
      <c r="A27" s="6">
        <v>6.7031881132408628</v>
      </c>
      <c r="B27">
        <v>3.8480176754522337</v>
      </c>
      <c r="C27">
        <v>1.9685099809725544</v>
      </c>
      <c r="D27">
        <v>50</v>
      </c>
      <c r="E27">
        <v>0.78845736036427028</v>
      </c>
    </row>
    <row r="28" spans="1:5">
      <c r="A28" s="6">
        <v>8.6323059985167419</v>
      </c>
      <c r="B28">
        <v>4.2959239356204701</v>
      </c>
      <c r="C28">
        <v>1.0473189942805592</v>
      </c>
      <c r="D28">
        <v>37.520000000000003</v>
      </c>
      <c r="E28">
        <v>-0.61618613942381728</v>
      </c>
    </row>
    <row r="29" spans="1:5">
      <c r="A29" s="6">
        <v>6.4583382833447898</v>
      </c>
      <c r="B29">
        <v>3.7681526350084442</v>
      </c>
      <c r="C29">
        <v>1.9344157696295783</v>
      </c>
      <c r="D29">
        <v>34.700000000000003</v>
      </c>
      <c r="E29">
        <v>1.2237754316221157</v>
      </c>
    </row>
    <row r="30" spans="1:5">
      <c r="A30" s="6">
        <v>7.3620105512597336</v>
      </c>
      <c r="B30">
        <v>4.1092331747158513</v>
      </c>
      <c r="C30">
        <v>1.7749523509116738</v>
      </c>
      <c r="D30">
        <v>57</v>
      </c>
      <c r="E30">
        <v>1.3862943611198906</v>
      </c>
    </row>
    <row r="31" spans="1:5">
      <c r="A31" s="6">
        <v>7.0707241072602764</v>
      </c>
      <c r="B31">
        <v>4.1573193613834887</v>
      </c>
      <c r="C31">
        <v>1.9169226121820611</v>
      </c>
      <c r="D31">
        <v>45.1</v>
      </c>
      <c r="E31">
        <v>1.6677068205580758</v>
      </c>
    </row>
    <row r="32" spans="1:5">
      <c r="A32" s="8">
        <v>7.6103576183128379</v>
      </c>
      <c r="B32">
        <v>3.8712010109078911</v>
      </c>
      <c r="C32">
        <v>1.9242486522741338</v>
      </c>
      <c r="D32">
        <v>55</v>
      </c>
      <c r="E32">
        <v>1.3862943611198906</v>
      </c>
    </row>
    <row r="33" spans="1:5">
      <c r="A33" s="6">
        <v>7.0326242610280065</v>
      </c>
      <c r="B33">
        <v>3.9721769282478934</v>
      </c>
      <c r="C33">
        <v>1.9416152247724325</v>
      </c>
      <c r="D33">
        <v>49.71</v>
      </c>
      <c r="E33">
        <v>0.47000362924573591</v>
      </c>
    </row>
    <row r="34" spans="1:5">
      <c r="A34" s="6">
        <v>7.9865049385539955</v>
      </c>
      <c r="B34">
        <v>4.209160236650682</v>
      </c>
      <c r="C34">
        <v>1.1019400787607843</v>
      </c>
      <c r="D34">
        <v>27.19</v>
      </c>
      <c r="E34">
        <v>0.13976194237515882</v>
      </c>
    </row>
    <row r="35" spans="1:5">
      <c r="A35" s="6">
        <v>6.0661080901037474</v>
      </c>
      <c r="B35">
        <v>4.1896547420264252</v>
      </c>
      <c r="C35">
        <v>0.84586826757760925</v>
      </c>
      <c r="D35">
        <v>23.38</v>
      </c>
      <c r="E35">
        <v>-0.15082288973458352</v>
      </c>
    </row>
    <row r="36" spans="1:5">
      <c r="A36" s="6">
        <v>8.0465493572830784</v>
      </c>
      <c r="B36">
        <v>4.2326561780196128</v>
      </c>
      <c r="C36">
        <v>1.0508216248317612</v>
      </c>
      <c r="D36">
        <v>31.99</v>
      </c>
      <c r="E36">
        <v>-1.5141277326297766</v>
      </c>
    </row>
    <row r="37" spans="1:5">
      <c r="A37" s="6">
        <v>7.3620105512597336</v>
      </c>
      <c r="B37">
        <v>3.912023005428146</v>
      </c>
      <c r="C37">
        <v>1.9892432737616872</v>
      </c>
      <c r="D37">
        <v>49.46</v>
      </c>
      <c r="E37">
        <v>1.5475625087160132</v>
      </c>
    </row>
    <row r="38" spans="1:5">
      <c r="A38" s="6">
        <v>7.3620105512597336</v>
      </c>
      <c r="B38">
        <v>4.1573193613834887</v>
      </c>
      <c r="C38">
        <v>1.6331544390514163</v>
      </c>
      <c r="D38">
        <v>46.02</v>
      </c>
      <c r="E38">
        <v>0.33647223662121256</v>
      </c>
    </row>
    <row r="39" spans="1:5">
      <c r="A39" s="6">
        <v>8.828054536815424</v>
      </c>
      <c r="B39">
        <v>4.2598590006996737</v>
      </c>
      <c r="C39">
        <v>0.9895411936137477</v>
      </c>
      <c r="D39">
        <v>25.3</v>
      </c>
      <c r="E39">
        <v>-0.84397007029452908</v>
      </c>
    </row>
    <row r="40" spans="1:5">
      <c r="A40" s="6">
        <v>9.1997848580366668</v>
      </c>
      <c r="B40">
        <v>4.2456340097683265</v>
      </c>
      <c r="C40">
        <v>1.2947271675944001</v>
      </c>
      <c r="D40">
        <v>34.880000000000003</v>
      </c>
      <c r="E40">
        <v>-6.1875403718087765E-2</v>
      </c>
    </row>
    <row r="41" spans="1:5">
      <c r="A41" s="6">
        <v>8.7543185402508659</v>
      </c>
      <c r="B41">
        <v>4.0910056609565864</v>
      </c>
      <c r="C41">
        <v>1.8656293177945105</v>
      </c>
      <c r="D41">
        <v>45.2</v>
      </c>
      <c r="E41">
        <v>1.4816045409242156</v>
      </c>
    </row>
    <row r="42" spans="1:5">
      <c r="A42" s="6">
        <v>6.6214056517641344</v>
      </c>
      <c r="B42">
        <v>3.6216707044204863</v>
      </c>
      <c r="C42">
        <v>1.9416152247724325</v>
      </c>
      <c r="D42">
        <v>39.5</v>
      </c>
      <c r="E42">
        <v>1.1631508098056806</v>
      </c>
    </row>
    <row r="43" spans="1:5">
      <c r="A43" s="6">
        <v>7.560601162768557</v>
      </c>
      <c r="B43">
        <v>4.1478853291501308</v>
      </c>
      <c r="C43">
        <v>1.0331844833456545</v>
      </c>
      <c r="D43">
        <v>31.18</v>
      </c>
      <c r="E43">
        <v>2.9558802241544644E-2</v>
      </c>
    </row>
    <row r="44" spans="1:5">
      <c r="A44" s="6">
        <v>6.9017372066565743</v>
      </c>
      <c r="B44">
        <v>3.8286413964890951</v>
      </c>
      <c r="C44">
        <v>1.8855533485144158</v>
      </c>
      <c r="D44">
        <v>33.340000000000003</v>
      </c>
      <c r="E44">
        <v>0.13976194237515863</v>
      </c>
    </row>
    <row r="45" spans="1:5">
      <c r="A45" s="6">
        <v>7.5755846515577927</v>
      </c>
      <c r="B45">
        <v>3.8691155044168695</v>
      </c>
      <c r="C45">
        <v>1.860974538249528</v>
      </c>
      <c r="D45">
        <v>51.57</v>
      </c>
      <c r="E45">
        <v>1.1297879061365594</v>
      </c>
    </row>
    <row r="46" spans="1:5">
      <c r="A46" s="6">
        <v>7.2827611796055933</v>
      </c>
      <c r="B46">
        <v>3.9454577815143836</v>
      </c>
      <c r="C46">
        <v>1.9139771019523042</v>
      </c>
      <c r="D46">
        <v>52</v>
      </c>
      <c r="E46">
        <v>1.0296194171811583</v>
      </c>
    </row>
    <row r="47" spans="1:5">
      <c r="A47" s="6">
        <v>8.2377438038909325</v>
      </c>
      <c r="B47">
        <v>4.1108738641733114</v>
      </c>
      <c r="C47">
        <v>1.4838746894587547</v>
      </c>
      <c r="D47">
        <v>60.29</v>
      </c>
      <c r="E47">
        <v>1.5040773967762742</v>
      </c>
    </row>
    <row r="48" spans="1:5">
      <c r="A48" s="6">
        <v>6.0753460310886842</v>
      </c>
      <c r="B48">
        <v>3.7471483622379123</v>
      </c>
      <c r="C48">
        <v>1.8656293177945105</v>
      </c>
      <c r="D48">
        <v>39</v>
      </c>
      <c r="E48">
        <v>1.1631508098056809</v>
      </c>
    </row>
    <row r="49" spans="1:5">
      <c r="A49" s="6">
        <v>6.1114673395026786</v>
      </c>
      <c r="B49">
        <v>3.8155121050473024</v>
      </c>
      <c r="C49">
        <v>1.8656293177945105</v>
      </c>
      <c r="D49">
        <v>42</v>
      </c>
      <c r="E49">
        <v>1.0296194171811581</v>
      </c>
    </row>
    <row r="50" spans="1:5">
      <c r="A50" s="6">
        <v>6.7889717429921701</v>
      </c>
      <c r="B50">
        <v>3.9415818076696905</v>
      </c>
      <c r="C50">
        <v>1.8405496333974869</v>
      </c>
      <c r="D50">
        <v>49</v>
      </c>
      <c r="E50">
        <v>0.29266961396281987</v>
      </c>
    </row>
    <row r="51" spans="1:5">
      <c r="A51" s="6">
        <v>6.5971457018866513</v>
      </c>
      <c r="B51">
        <v>3.7999735016195233</v>
      </c>
      <c r="C51">
        <v>1.6677068205580761</v>
      </c>
      <c r="D51">
        <v>43</v>
      </c>
      <c r="E51">
        <v>-1.0050335853501225E-2</v>
      </c>
    </row>
    <row r="52" spans="1:5">
      <c r="A52" s="6">
        <v>7.8601850574721652</v>
      </c>
      <c r="B52">
        <v>4.1108738641733114</v>
      </c>
      <c r="C52">
        <v>1.3862943611198906</v>
      </c>
      <c r="D52">
        <v>54.5</v>
      </c>
      <c r="E52">
        <v>1.1346227261911428</v>
      </c>
    </row>
    <row r="53" spans="1:5">
      <c r="A53" s="6">
        <v>7.6290038896529575</v>
      </c>
      <c r="B53">
        <v>4.1141471895182802</v>
      </c>
      <c r="C53">
        <v>1.6233408176030919</v>
      </c>
      <c r="D53">
        <v>45</v>
      </c>
      <c r="E53">
        <v>0.96508089604358704</v>
      </c>
    </row>
    <row r="54" spans="1:5">
      <c r="A54" s="6">
        <v>7.9320031523613848</v>
      </c>
      <c r="B54">
        <v>4.1009891049407692</v>
      </c>
      <c r="C54">
        <v>1.7316555451583497</v>
      </c>
      <c r="D54">
        <v>68.260000000000005</v>
      </c>
      <c r="E54">
        <v>1.3350010667323402</v>
      </c>
    </row>
    <row r="55" spans="1:5">
      <c r="A55" s="6">
        <v>7.2232956795623142</v>
      </c>
      <c r="B55">
        <v>3.9926809084456005</v>
      </c>
      <c r="C55">
        <v>1.6826883741736931</v>
      </c>
      <c r="D55">
        <v>38</v>
      </c>
      <c r="E55">
        <v>0.73716406597672002</v>
      </c>
    </row>
    <row r="56" spans="1:5">
      <c r="A56" s="6">
        <v>7.6652847184713506</v>
      </c>
      <c r="B56">
        <v>4.0604430105464191</v>
      </c>
      <c r="C56">
        <v>1.7681496035889213</v>
      </c>
      <c r="D56">
        <v>48.4</v>
      </c>
      <c r="E56">
        <v>1.2527629684953681</v>
      </c>
    </row>
    <row r="57" spans="1:5">
      <c r="A57" s="6">
        <v>6.7661917146603505</v>
      </c>
      <c r="B57">
        <v>3.9239515762934198</v>
      </c>
      <c r="C57">
        <v>1.8809906029559975</v>
      </c>
      <c r="D57">
        <v>35.9</v>
      </c>
      <c r="E57">
        <v>0.88994675653455291</v>
      </c>
    </row>
    <row r="58" spans="1:5">
      <c r="A58" s="6">
        <v>7.7811385098450154</v>
      </c>
      <c r="B58">
        <v>4.0163830207523885</v>
      </c>
      <c r="C58">
        <v>1.8594181177018698</v>
      </c>
      <c r="D58">
        <v>49.72</v>
      </c>
      <c r="E58">
        <v>1.4350845252893227</v>
      </c>
    </row>
    <row r="59" spans="1:5" ht="14.25" customHeight="1">
      <c r="A59" s="6">
        <v>6.8855096700348177</v>
      </c>
      <c r="B59">
        <v>3.9357395320454622</v>
      </c>
      <c r="C59">
        <v>1.6114359150967734</v>
      </c>
      <c r="D59">
        <v>34.6</v>
      </c>
      <c r="E59">
        <v>-7.7961541469711806E-2</v>
      </c>
    </row>
    <row r="60" spans="1:5">
      <c r="A60" s="6">
        <v>7.8296303891501928</v>
      </c>
      <c r="B60">
        <v>4.0826093060036799</v>
      </c>
      <c r="C60">
        <v>2.0202221820198649</v>
      </c>
      <c r="D60">
        <v>40.799999999999997</v>
      </c>
      <c r="E60">
        <v>0.45107561936021628</v>
      </c>
    </row>
    <row r="61" spans="1:5">
      <c r="A61" s="6">
        <v>6.6895992691789665</v>
      </c>
      <c r="B61">
        <v>3.9608131695975781</v>
      </c>
      <c r="C61">
        <v>2.0794415416798357</v>
      </c>
      <c r="D61">
        <v>69</v>
      </c>
      <c r="E61">
        <v>0.7537718023763802</v>
      </c>
    </row>
    <row r="62" spans="1:5">
      <c r="A62" s="6">
        <v>6.8997231072848724</v>
      </c>
      <c r="B62">
        <v>3.8918202981106265</v>
      </c>
      <c r="C62">
        <v>1.8718021769015913</v>
      </c>
      <c r="D62">
        <v>43</v>
      </c>
      <c r="E62">
        <v>0.95551144502743623</v>
      </c>
    </row>
    <row r="63" spans="1:5">
      <c r="A63" s="6">
        <v>6.8351845861473013</v>
      </c>
      <c r="B63">
        <v>3.8774315606585268</v>
      </c>
      <c r="C63">
        <v>1.8733394562204779</v>
      </c>
      <c r="D63">
        <v>48.9</v>
      </c>
      <c r="E63">
        <v>0.52472852893498179</v>
      </c>
    </row>
    <row r="64" spans="1:5">
      <c r="A64" s="6">
        <v>6.230481447578482</v>
      </c>
      <c r="B64">
        <v>3.7376696182833684</v>
      </c>
      <c r="C64">
        <v>2.0360119837525001</v>
      </c>
      <c r="D64">
        <v>51.8</v>
      </c>
      <c r="E64">
        <v>0.70803579305369613</v>
      </c>
    </row>
    <row r="65" spans="1:5">
      <c r="A65" s="6">
        <v>6.2045577625686903</v>
      </c>
      <c r="B65">
        <v>3.751854253275325</v>
      </c>
      <c r="C65">
        <v>1.8718021769015913</v>
      </c>
      <c r="D65">
        <v>54</v>
      </c>
      <c r="E65">
        <v>0.83290912293510388</v>
      </c>
    </row>
    <row r="66" spans="1:5">
      <c r="A66" s="6">
        <v>8.5117785587147381</v>
      </c>
      <c r="B66">
        <v>4.1635596312435741</v>
      </c>
      <c r="C66">
        <v>1.7011051009599243</v>
      </c>
      <c r="D66">
        <v>57.9</v>
      </c>
      <c r="E66">
        <v>1.3862943611198906</v>
      </c>
    </row>
    <row r="67" spans="1:5">
      <c r="A67" s="6">
        <v>7.4645098346365275</v>
      </c>
      <c r="B67">
        <v>4.0000338827508592</v>
      </c>
      <c r="C67">
        <v>1.8405496333974869</v>
      </c>
      <c r="D67">
        <v>59</v>
      </c>
      <c r="E67">
        <v>1.0314035389746596</v>
      </c>
    </row>
    <row r="68" spans="1:5">
      <c r="A68" s="6">
        <v>8.232971790593437</v>
      </c>
      <c r="B68">
        <v>3.9278963545844361</v>
      </c>
      <c r="C68">
        <v>1.7047480922384253</v>
      </c>
      <c r="D68">
        <v>43</v>
      </c>
      <c r="E68">
        <v>0.60976557162089418</v>
      </c>
    </row>
    <row r="69" spans="1:5">
      <c r="A69" s="6">
        <v>6.3767269478986268</v>
      </c>
      <c r="B69">
        <v>3.6863763238958178</v>
      </c>
      <c r="C69">
        <v>1.9401794743463283</v>
      </c>
      <c r="D69">
        <v>36.1</v>
      </c>
      <c r="E69">
        <v>0.91629073187415511</v>
      </c>
    </row>
    <row r="70" spans="1:5">
      <c r="A70" s="6">
        <v>7.1553963018967339</v>
      </c>
      <c r="B70">
        <v>3.8220982979001592</v>
      </c>
      <c r="C70">
        <v>1.9315214116032138</v>
      </c>
      <c r="D70">
        <v>35.5</v>
      </c>
      <c r="E70">
        <v>0.56531380905006035</v>
      </c>
    </row>
    <row r="71" spans="1:5">
      <c r="A71" s="6">
        <v>6.8490662826334576</v>
      </c>
      <c r="B71">
        <v>3.9219733362813143</v>
      </c>
      <c r="C71">
        <v>1.9459101490553132</v>
      </c>
      <c r="D71">
        <v>32.32</v>
      </c>
      <c r="E71">
        <v>7.6961041136128797E-2</v>
      </c>
    </row>
    <row r="72" spans="1:5">
      <c r="A72" s="6">
        <v>7.4627891574124483</v>
      </c>
      <c r="B72">
        <v>4.1866198383312714</v>
      </c>
      <c r="C72">
        <v>1.665818245870208</v>
      </c>
      <c r="D72">
        <v>45.1</v>
      </c>
      <c r="E72">
        <v>1.1184149159642893</v>
      </c>
    </row>
    <row r="73" spans="1:5">
      <c r="A73" s="6">
        <v>8.0407689943675784</v>
      </c>
      <c r="B73">
        <v>4.0324691585040133</v>
      </c>
      <c r="C73">
        <v>1.6639260977181702</v>
      </c>
      <c r="D73">
        <v>49.33</v>
      </c>
      <c r="E73">
        <v>1.4940270609227726</v>
      </c>
    </row>
    <row r="74" spans="1:5">
      <c r="A74" s="6">
        <v>7.4318919168077997</v>
      </c>
      <c r="B74">
        <v>4.0792309244120526</v>
      </c>
      <c r="C74">
        <v>1.6974487897568136</v>
      </c>
      <c r="D74">
        <v>49.39</v>
      </c>
      <c r="E74">
        <v>5.8268908123975408E-2</v>
      </c>
    </row>
    <row r="75" spans="1:5">
      <c r="A75" s="6">
        <v>6.4861607889440887</v>
      </c>
      <c r="B75">
        <v>3.8066624897703196</v>
      </c>
      <c r="C75">
        <v>2.0744289998562917</v>
      </c>
      <c r="D75">
        <v>28.9</v>
      </c>
      <c r="E75">
        <v>0.7884573603642705</v>
      </c>
    </row>
    <row r="76" spans="1:5">
      <c r="A76" s="6">
        <v>7.0604763659998007</v>
      </c>
      <c r="B76">
        <v>3.7887247890836524</v>
      </c>
      <c r="C76">
        <v>1.8855533485144158</v>
      </c>
      <c r="D76">
        <v>54.12</v>
      </c>
      <c r="E76">
        <v>1.1314021114911008</v>
      </c>
    </row>
    <row r="77" spans="1:5">
      <c r="A77" s="6">
        <v>7.1989312406881734</v>
      </c>
      <c r="B77">
        <v>4.1759245492145238</v>
      </c>
      <c r="C77">
        <v>1.3609765531356006</v>
      </c>
      <c r="D77">
        <v>35.299999999999997</v>
      </c>
      <c r="E77">
        <v>-2.3025850929940495</v>
      </c>
    </row>
    <row r="78" spans="1:5">
      <c r="A78" s="6">
        <v>6.7638849085624351</v>
      </c>
      <c r="B78">
        <v>3.7864597824528001</v>
      </c>
      <c r="C78">
        <v>1.8976198599275322</v>
      </c>
      <c r="D78">
        <v>38.72</v>
      </c>
      <c r="E78">
        <v>1.1314021114911006</v>
      </c>
    </row>
    <row r="79" spans="1:5">
      <c r="A79" s="6">
        <v>7.4838066876658349</v>
      </c>
      <c r="B79">
        <v>4.1042948930752692</v>
      </c>
      <c r="C79">
        <v>1.5040773967762742</v>
      </c>
      <c r="D79">
        <v>41.74</v>
      </c>
      <c r="E79">
        <v>0.69314718055994529</v>
      </c>
    </row>
    <row r="80" spans="1:5">
      <c r="A80" s="6">
        <v>6.4769723628896827</v>
      </c>
      <c r="B80">
        <v>3.8501476017100584</v>
      </c>
      <c r="C80">
        <v>1.8718021769015913</v>
      </c>
      <c r="D80">
        <v>33.799999999999997</v>
      </c>
      <c r="E80">
        <v>0.87546873735390007</v>
      </c>
    </row>
    <row r="81" spans="1:5">
      <c r="A81" s="6">
        <v>9.0796620483340664</v>
      </c>
      <c r="B81">
        <v>4.2061840439776361</v>
      </c>
      <c r="C81">
        <v>1.2149127443642704</v>
      </c>
      <c r="D81">
        <v>46.09</v>
      </c>
      <c r="E81">
        <v>0.33647223662121289</v>
      </c>
    </row>
    <row r="82" spans="1:5">
      <c r="A82" s="6">
        <v>7.6671582553191477</v>
      </c>
      <c r="B82">
        <v>4.0656020933564463</v>
      </c>
      <c r="C82">
        <v>1.7681496035889213</v>
      </c>
      <c r="D82">
        <v>44</v>
      </c>
      <c r="E82">
        <v>0.91629073187415488</v>
      </c>
    </row>
    <row r="83" spans="1:5">
      <c r="A83" s="6">
        <v>8.0086981829885282</v>
      </c>
      <c r="B83">
        <v>4.0826093060036799</v>
      </c>
      <c r="C83">
        <v>1.5260563034950492</v>
      </c>
      <c r="D83">
        <v>51</v>
      </c>
      <c r="E83">
        <v>0.85441532815606758</v>
      </c>
    </row>
    <row r="84" spans="1:5">
      <c r="A84" s="6">
        <v>6.4052284580308418</v>
      </c>
      <c r="B84">
        <v>3.8372994592322094</v>
      </c>
      <c r="C84">
        <v>1.9315214116032138</v>
      </c>
      <c r="D84">
        <v>33</v>
      </c>
      <c r="E84">
        <v>0.87546873735390007</v>
      </c>
    </row>
    <row r="85" spans="1:5">
      <c r="A85" s="6">
        <v>7.0681720003880422</v>
      </c>
      <c r="B85">
        <v>3.8815637979434374</v>
      </c>
      <c r="C85">
        <v>1.9095425048844386</v>
      </c>
      <c r="D85">
        <v>51</v>
      </c>
      <c r="E85">
        <v>0.60976557162089418</v>
      </c>
    </row>
    <row r="86" spans="1:5">
      <c r="A86" s="6">
        <v>7.0900768357760917</v>
      </c>
      <c r="B86">
        <v>3.9684033388642534</v>
      </c>
      <c r="C86">
        <v>1.9768549529047348</v>
      </c>
      <c r="D86">
        <v>56.83</v>
      </c>
      <c r="E86">
        <v>0.99325177301028345</v>
      </c>
    </row>
  </sheetData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9"/>
  <sheetViews>
    <sheetView tabSelected="1" workbookViewId="0">
      <selection activeCell="L10" sqref="L10"/>
    </sheetView>
  </sheetViews>
  <sheetFormatPr defaultRowHeight="15"/>
  <cols>
    <col min="1" max="1" width="9.7109375" style="9" customWidth="1"/>
    <col min="2" max="2" width="19.42578125" style="9" customWidth="1"/>
    <col min="3" max="3" width="9.7109375" style="10" customWidth="1"/>
    <col min="4" max="4" width="9.7109375" style="6" customWidth="1"/>
    <col min="5" max="9" width="9.7109375" style="1" customWidth="1"/>
    <col min="10" max="11" width="9.7109375" style="9" customWidth="1"/>
    <col min="12" max="12" width="9.7109375" style="11" customWidth="1"/>
    <col min="13" max="14" width="9.7109375" style="6" customWidth="1"/>
    <col min="15" max="15" width="9.7109375" style="1" customWidth="1"/>
    <col min="16" max="16" width="9.7109375" style="6" customWidth="1"/>
    <col min="17" max="17" width="9.7109375" style="1" customWidth="1"/>
    <col min="18" max="18" width="9.7109375" style="9" customWidth="1"/>
    <col min="19" max="19" width="9.7109375" style="12" customWidth="1"/>
    <col min="20" max="24" width="9.7109375" style="9" customWidth="1"/>
    <col min="25" max="16384" width="9.140625" style="9"/>
  </cols>
  <sheetData>
    <row r="1" spans="1:19" s="13" customFormat="1" ht="14.25">
      <c r="A1" s="13" t="s">
        <v>6</v>
      </c>
      <c r="C1" s="14"/>
      <c r="D1" s="7"/>
      <c r="E1" s="15"/>
      <c r="F1" s="15"/>
      <c r="G1" s="15"/>
      <c r="H1" s="15"/>
      <c r="I1" s="15"/>
      <c r="L1" s="16"/>
      <c r="M1" s="7"/>
      <c r="N1" s="7"/>
      <c r="O1" s="15"/>
      <c r="P1" s="7"/>
      <c r="Q1" s="15"/>
      <c r="S1" s="17"/>
    </row>
    <row r="2" spans="1:19" s="13" customFormat="1" ht="14.25">
      <c r="C2" s="14"/>
      <c r="D2" s="7"/>
      <c r="E2" s="15"/>
      <c r="F2" s="15"/>
      <c r="G2" s="15"/>
      <c r="H2" s="15"/>
      <c r="I2" s="15"/>
      <c r="L2" s="16"/>
      <c r="M2" s="7"/>
      <c r="N2" s="7"/>
      <c r="O2" s="15"/>
      <c r="P2" s="7"/>
      <c r="Q2" s="15"/>
      <c r="S2" s="17"/>
    </row>
    <row r="3" spans="1:19" s="13" customFormat="1" ht="14.25">
      <c r="C3" s="14"/>
      <c r="D3" s="7"/>
      <c r="E3" s="15"/>
      <c r="F3" s="15"/>
      <c r="G3" s="15"/>
      <c r="H3" s="15"/>
      <c r="I3" s="15"/>
      <c r="L3" s="16"/>
      <c r="M3" s="7"/>
      <c r="N3" s="7"/>
      <c r="O3" s="15"/>
      <c r="P3" s="7"/>
      <c r="Q3" s="15"/>
      <c r="S3" s="17"/>
    </row>
    <row r="4" spans="1:19" s="13" customFormat="1" ht="14.25">
      <c r="C4" s="14"/>
      <c r="D4" s="7"/>
      <c r="E4" s="15"/>
      <c r="F4" s="15"/>
      <c r="G4" s="15"/>
      <c r="H4" s="15"/>
      <c r="I4" s="15"/>
      <c r="L4" s="16"/>
      <c r="M4" s="7"/>
      <c r="N4" s="7"/>
      <c r="O4" s="15"/>
      <c r="P4" s="7"/>
      <c r="Q4" s="15"/>
      <c r="S4" s="17"/>
    </row>
    <row r="5" spans="1:19" s="13" customFormat="1" ht="14.25">
      <c r="C5" s="14"/>
      <c r="D5" s="7"/>
      <c r="E5" s="15"/>
      <c r="F5" s="15"/>
      <c r="G5" s="15"/>
      <c r="H5" s="15"/>
      <c r="I5" s="15"/>
      <c r="L5" s="16"/>
      <c r="M5" s="7"/>
      <c r="N5" s="7"/>
      <c r="O5" s="15"/>
      <c r="P5" s="7"/>
      <c r="Q5" s="15"/>
      <c r="S5" s="17"/>
    </row>
    <row r="6" spans="1:19" s="13" customFormat="1" ht="14.25">
      <c r="C6" s="14"/>
      <c r="D6" s="7"/>
      <c r="E6" s="15"/>
      <c r="F6" s="15"/>
      <c r="G6" s="15"/>
      <c r="H6" s="15"/>
      <c r="I6" s="15"/>
      <c r="L6" s="16"/>
      <c r="M6" s="7"/>
      <c r="N6" s="7"/>
      <c r="O6" s="15"/>
      <c r="P6" s="7"/>
      <c r="Q6" s="15"/>
      <c r="S6" s="17"/>
    </row>
    <row r="7" spans="1:19" s="13" customFormat="1" ht="14.25">
      <c r="C7" s="14"/>
      <c r="D7" s="7"/>
      <c r="E7" s="15"/>
      <c r="F7" s="15"/>
      <c r="G7" s="15"/>
      <c r="H7" s="15"/>
      <c r="I7" s="15"/>
      <c r="L7" s="16"/>
      <c r="M7" s="7"/>
      <c r="N7" s="7"/>
      <c r="O7" s="15"/>
      <c r="P7" s="7"/>
      <c r="Q7" s="15"/>
      <c r="S7" s="17"/>
    </row>
    <row r="8" spans="1:19" s="13" customFormat="1" ht="14.25">
      <c r="C8" s="14"/>
      <c r="D8" s="7"/>
      <c r="E8" s="15"/>
      <c r="F8" s="15"/>
      <c r="G8" s="15"/>
      <c r="H8" s="15"/>
      <c r="I8" s="15"/>
      <c r="L8" s="16"/>
      <c r="M8" s="7"/>
      <c r="N8" s="7"/>
      <c r="O8" s="15"/>
      <c r="P8" s="7"/>
      <c r="Q8" s="15"/>
      <c r="S8" s="17"/>
    </row>
    <row r="9" spans="1:19" s="13" customFormat="1" ht="14.25">
      <c r="C9" s="14"/>
      <c r="D9" s="7"/>
      <c r="E9" s="15"/>
      <c r="F9" s="15"/>
      <c r="G9" s="15"/>
      <c r="H9" s="15"/>
      <c r="I9" s="15"/>
      <c r="L9" s="16"/>
      <c r="M9" s="7"/>
      <c r="N9" s="7"/>
      <c r="O9" s="15"/>
      <c r="P9" s="7"/>
      <c r="Q9" s="15"/>
      <c r="S9" s="17"/>
    </row>
    <row r="10" spans="1:19" s="13" customFormat="1" ht="14.25">
      <c r="C10" s="14"/>
      <c r="D10" s="7"/>
      <c r="E10" s="15"/>
      <c r="F10" s="15"/>
      <c r="G10" s="15"/>
      <c r="H10" s="15"/>
      <c r="I10" s="15"/>
      <c r="L10" s="16"/>
      <c r="M10" s="7"/>
      <c r="N10" s="7"/>
      <c r="O10" s="15"/>
      <c r="P10" s="7"/>
      <c r="Q10" s="15"/>
      <c r="S10" s="17"/>
    </row>
    <row r="11" spans="1:19">
      <c r="A11" s="18" t="s">
        <v>7</v>
      </c>
    </row>
    <row r="12" spans="1:19">
      <c r="A12" s="18"/>
    </row>
    <row r="13" spans="1:19">
      <c r="A13" s="18" t="s">
        <v>8</v>
      </c>
    </row>
    <row r="14" spans="1:19">
      <c r="A14" s="18"/>
    </row>
    <row r="15" spans="1:19">
      <c r="A15" s="18" t="s">
        <v>9</v>
      </c>
    </row>
    <row r="16" spans="1:19">
      <c r="A16" s="18" t="s">
        <v>10</v>
      </c>
    </row>
    <row r="17" spans="1:26">
      <c r="A17" s="18" t="s">
        <v>11</v>
      </c>
    </row>
    <row r="18" spans="1:26">
      <c r="A18" s="18" t="s">
        <v>12</v>
      </c>
    </row>
    <row r="19" spans="1:26">
      <c r="A19" s="18"/>
    </row>
    <row r="20" spans="1:26">
      <c r="A20" s="18" t="s">
        <v>13</v>
      </c>
    </row>
    <row r="21" spans="1:26">
      <c r="A21" s="18" t="s">
        <v>14</v>
      </c>
      <c r="B21" s="18"/>
    </row>
    <row r="22" spans="1:26">
      <c r="A22" s="18" t="s">
        <v>15</v>
      </c>
      <c r="B22" s="18"/>
    </row>
    <row r="23" spans="1:26">
      <c r="A23" s="18" t="s">
        <v>16</v>
      </c>
      <c r="B23" s="18"/>
    </row>
    <row r="24" spans="1:26">
      <c r="A24" s="18"/>
      <c r="B24" s="18"/>
    </row>
    <row r="25" spans="1:26">
      <c r="A25" s="18" t="s">
        <v>175</v>
      </c>
      <c r="B25" s="18"/>
    </row>
    <row r="26" spans="1:26">
      <c r="A26" s="18"/>
      <c r="B26" s="18"/>
    </row>
    <row r="27" spans="1:26">
      <c r="B27" s="18"/>
    </row>
    <row r="28" spans="1:26" s="13" customFormat="1" ht="14.25">
      <c r="B28" s="13" t="s">
        <v>17</v>
      </c>
      <c r="C28" s="14" t="s">
        <v>18</v>
      </c>
      <c r="D28" s="7"/>
      <c r="E28" s="15"/>
      <c r="F28" s="15"/>
      <c r="G28" s="15"/>
      <c r="H28" s="15"/>
      <c r="I28" s="15"/>
      <c r="L28" s="16"/>
      <c r="M28" s="7"/>
      <c r="N28" s="7"/>
      <c r="O28" s="15"/>
      <c r="P28" s="7"/>
      <c r="Q28" s="15"/>
      <c r="R28" s="13" t="s">
        <v>19</v>
      </c>
      <c r="S28" s="17" t="s">
        <v>20</v>
      </c>
      <c r="T28" s="13" t="s">
        <v>21</v>
      </c>
      <c r="X28" s="13" t="s">
        <v>22</v>
      </c>
    </row>
    <row r="29" spans="1:26">
      <c r="C29" s="10" t="s">
        <v>23</v>
      </c>
      <c r="D29" s="6" t="s">
        <v>2</v>
      </c>
      <c r="E29" s="1" t="s">
        <v>24</v>
      </c>
      <c r="F29" s="1" t="s">
        <v>25</v>
      </c>
      <c r="G29" s="1" t="s">
        <v>26</v>
      </c>
      <c r="H29" s="1" t="s">
        <v>27</v>
      </c>
      <c r="I29" s="1" t="s">
        <v>28</v>
      </c>
      <c r="J29" s="9" t="s">
        <v>29</v>
      </c>
      <c r="K29" s="1" t="s">
        <v>30</v>
      </c>
      <c r="L29" s="11" t="s">
        <v>31</v>
      </c>
      <c r="M29" s="6" t="s">
        <v>3</v>
      </c>
      <c r="N29" s="6" t="s">
        <v>4</v>
      </c>
      <c r="O29" s="1" t="s">
        <v>0</v>
      </c>
      <c r="P29" s="6" t="s">
        <v>5</v>
      </c>
      <c r="Q29" s="1" t="s">
        <v>1</v>
      </c>
      <c r="T29" s="9" t="s">
        <v>32</v>
      </c>
      <c r="U29" s="9" t="s">
        <v>33</v>
      </c>
      <c r="Y29" s="1" t="s">
        <v>3</v>
      </c>
      <c r="Z29" s="1" t="s">
        <v>4</v>
      </c>
    </row>
    <row r="30" spans="1:26">
      <c r="B30" s="9" t="s">
        <v>34</v>
      </c>
      <c r="C30" s="10">
        <v>2.6982607415755866E-3</v>
      </c>
      <c r="D30" s="6">
        <v>6.8585650347913649</v>
      </c>
      <c r="E30" s="1">
        <v>5.0470588235294125</v>
      </c>
      <c r="F30" s="1">
        <v>28.694117647058825</v>
      </c>
      <c r="G30" s="1">
        <v>5</v>
      </c>
      <c r="H30" s="1">
        <v>19.899999999999999</v>
      </c>
      <c r="I30" s="1">
        <v>25.66</v>
      </c>
      <c r="J30" s="9">
        <v>0</v>
      </c>
      <c r="K30" s="1">
        <v>0.1</v>
      </c>
      <c r="L30" s="11">
        <v>0</v>
      </c>
      <c r="M30" s="6">
        <f>LN(Y30)</f>
        <v>3.7750571503549888</v>
      </c>
      <c r="N30" s="6">
        <f>LN(Z30)</f>
        <v>1.9430489167742813</v>
      </c>
      <c r="O30" s="1">
        <v>37.31</v>
      </c>
      <c r="P30" s="6">
        <f>LN(Q30)</f>
        <v>9.5310179804324532E-2</v>
      </c>
      <c r="Q30" s="1">
        <f>(T30-U30)</f>
        <v>1.0999999999999996</v>
      </c>
      <c r="S30" s="12">
        <v>1963</v>
      </c>
      <c r="T30" s="9">
        <v>6.1</v>
      </c>
      <c r="U30" s="9">
        <v>5</v>
      </c>
      <c r="Y30" s="1">
        <v>43.6</v>
      </c>
      <c r="Z30" s="1">
        <v>6.98</v>
      </c>
    </row>
    <row r="31" spans="1:26">
      <c r="B31" s="9" t="s">
        <v>35</v>
      </c>
      <c r="C31" s="10">
        <v>-5.8320110713532269E-3</v>
      </c>
      <c r="D31" s="6">
        <v>7.0030654587864616</v>
      </c>
      <c r="E31" s="1">
        <v>4.9470588235294111</v>
      </c>
      <c r="F31" s="1">
        <v>25.452941176470585</v>
      </c>
      <c r="G31" s="1">
        <v>4.3</v>
      </c>
      <c r="H31" s="1">
        <v>28.7</v>
      </c>
      <c r="I31" s="1">
        <v>24</v>
      </c>
      <c r="J31" s="9">
        <v>1</v>
      </c>
      <c r="K31" s="1">
        <v>1</v>
      </c>
      <c r="L31" s="11">
        <v>0</v>
      </c>
      <c r="M31" s="6">
        <f t="shared" ref="M31:M94" si="0">LN(Y31)</f>
        <v>3.6609942506244004</v>
      </c>
      <c r="N31" s="6">
        <f t="shared" ref="N31:N94" si="1">LN(Z31)</f>
        <v>1.9154509415706047</v>
      </c>
      <c r="O31" s="1">
        <v>43</v>
      </c>
      <c r="P31" s="6">
        <f t="shared" ref="P31:P94" si="2">LN(Q31)</f>
        <v>1.1314021114911008</v>
      </c>
      <c r="Q31" s="1">
        <f>T31-U31</f>
        <v>3.1000000000000005</v>
      </c>
      <c r="T31" s="9">
        <v>7.4</v>
      </c>
      <c r="U31" s="9">
        <v>4.3</v>
      </c>
      <c r="Y31" s="1">
        <v>38.9</v>
      </c>
      <c r="Z31" s="1">
        <v>6.79</v>
      </c>
    </row>
    <row r="32" spans="1:26">
      <c r="B32" s="9" t="s">
        <v>36</v>
      </c>
      <c r="C32" s="19" t="s">
        <v>37</v>
      </c>
      <c r="D32" s="8" t="s">
        <v>37</v>
      </c>
      <c r="E32" s="20" t="s">
        <v>37</v>
      </c>
      <c r="F32" s="20" t="s">
        <v>37</v>
      </c>
      <c r="G32" s="20" t="s">
        <v>37</v>
      </c>
      <c r="H32" s="20" t="s">
        <v>37</v>
      </c>
      <c r="I32" s="20" t="s">
        <v>37</v>
      </c>
      <c r="J32" s="21" t="s">
        <v>37</v>
      </c>
      <c r="K32" s="21" t="s">
        <v>37</v>
      </c>
      <c r="L32" s="22" t="s">
        <v>37</v>
      </c>
      <c r="M32" s="8" t="s">
        <v>37</v>
      </c>
      <c r="N32" s="8" t="s">
        <v>37</v>
      </c>
      <c r="O32" s="20" t="s">
        <v>37</v>
      </c>
      <c r="P32" s="8" t="s">
        <v>37</v>
      </c>
      <c r="Q32" s="20" t="s">
        <v>37</v>
      </c>
      <c r="S32" s="12" t="s">
        <v>37</v>
      </c>
      <c r="Y32" s="20" t="s">
        <v>37</v>
      </c>
      <c r="Z32" s="20" t="s">
        <v>37</v>
      </c>
    </row>
    <row r="33" spans="2:26">
      <c r="B33" s="9" t="s">
        <v>38</v>
      </c>
      <c r="C33" s="19" t="s">
        <v>37</v>
      </c>
      <c r="D33" s="8" t="s">
        <v>37</v>
      </c>
      <c r="E33" s="20" t="s">
        <v>37</v>
      </c>
      <c r="F33" s="20" t="s">
        <v>37</v>
      </c>
      <c r="G33" s="20" t="s">
        <v>37</v>
      </c>
      <c r="H33" s="20" t="s">
        <v>37</v>
      </c>
      <c r="I33" s="20" t="s">
        <v>37</v>
      </c>
      <c r="J33" s="21" t="s">
        <v>37</v>
      </c>
      <c r="K33" s="21" t="s">
        <v>37</v>
      </c>
      <c r="L33" s="22" t="s">
        <v>37</v>
      </c>
      <c r="M33" s="8" t="s">
        <v>37</v>
      </c>
      <c r="N33" s="8" t="s">
        <v>37</v>
      </c>
      <c r="O33" s="20" t="s">
        <v>37</v>
      </c>
      <c r="P33" s="8" t="s">
        <v>37</v>
      </c>
      <c r="Q33" s="20" t="s">
        <v>37</v>
      </c>
      <c r="S33" s="12" t="s">
        <v>37</v>
      </c>
      <c r="Y33" s="20" t="s">
        <v>37</v>
      </c>
      <c r="Z33" s="20" t="s">
        <v>37</v>
      </c>
    </row>
    <row r="34" spans="2:26">
      <c r="B34" s="9" t="s">
        <v>39</v>
      </c>
      <c r="C34" s="19" t="s">
        <v>37</v>
      </c>
      <c r="D34" s="8" t="s">
        <v>37</v>
      </c>
      <c r="E34" s="20" t="s">
        <v>37</v>
      </c>
      <c r="F34" s="20" t="s">
        <v>37</v>
      </c>
      <c r="G34" s="20" t="s">
        <v>37</v>
      </c>
      <c r="H34" s="20" t="s">
        <v>37</v>
      </c>
      <c r="I34" s="20" t="s">
        <v>37</v>
      </c>
      <c r="J34" s="21" t="s">
        <v>37</v>
      </c>
      <c r="K34" s="21" t="s">
        <v>37</v>
      </c>
      <c r="L34" s="22" t="s">
        <v>37</v>
      </c>
      <c r="M34" s="8" t="s">
        <v>37</v>
      </c>
      <c r="N34" s="8" t="s">
        <v>37</v>
      </c>
      <c r="O34" s="20" t="s">
        <v>37</v>
      </c>
      <c r="P34" s="8" t="s">
        <v>37</v>
      </c>
      <c r="Q34" s="20" t="s">
        <v>37</v>
      </c>
      <c r="S34" s="12" t="s">
        <v>37</v>
      </c>
      <c r="Y34" s="20" t="s">
        <v>37</v>
      </c>
      <c r="Z34" s="20" t="s">
        <v>37</v>
      </c>
    </row>
    <row r="35" spans="2:26">
      <c r="B35" s="9" t="s">
        <v>40</v>
      </c>
      <c r="C35" s="19" t="s">
        <v>37</v>
      </c>
      <c r="D35" s="8" t="s">
        <v>37</v>
      </c>
      <c r="E35" s="20" t="s">
        <v>37</v>
      </c>
      <c r="F35" s="20" t="s">
        <v>37</v>
      </c>
      <c r="G35" s="20" t="s">
        <v>37</v>
      </c>
      <c r="H35" s="20" t="s">
        <v>37</v>
      </c>
      <c r="I35" s="20" t="s">
        <v>37</v>
      </c>
      <c r="J35" s="21" t="s">
        <v>37</v>
      </c>
      <c r="K35" s="21" t="s">
        <v>37</v>
      </c>
      <c r="L35" s="22" t="s">
        <v>37</v>
      </c>
      <c r="M35" s="8" t="s">
        <v>37</v>
      </c>
      <c r="N35" s="8" t="s">
        <v>37</v>
      </c>
      <c r="O35" s="20" t="s">
        <v>37</v>
      </c>
      <c r="P35" s="8" t="s">
        <v>37</v>
      </c>
      <c r="Q35" s="20" t="s">
        <v>37</v>
      </c>
      <c r="S35" s="12" t="s">
        <v>37</v>
      </c>
      <c r="Y35" s="20" t="s">
        <v>37</v>
      </c>
      <c r="Z35" s="20" t="s">
        <v>37</v>
      </c>
    </row>
    <row r="36" spans="2:26">
      <c r="B36" s="9" t="s">
        <v>41</v>
      </c>
      <c r="C36" s="19" t="s">
        <v>37</v>
      </c>
      <c r="D36" s="8" t="s">
        <v>37</v>
      </c>
      <c r="E36" s="20" t="s">
        <v>37</v>
      </c>
      <c r="F36" s="20" t="s">
        <v>37</v>
      </c>
      <c r="G36" s="20" t="s">
        <v>37</v>
      </c>
      <c r="H36" s="20" t="s">
        <v>37</v>
      </c>
      <c r="I36" s="20" t="s">
        <v>37</v>
      </c>
      <c r="J36" s="21" t="s">
        <v>37</v>
      </c>
      <c r="K36" s="21" t="s">
        <v>37</v>
      </c>
      <c r="L36" s="22" t="s">
        <v>37</v>
      </c>
      <c r="M36" s="8" t="s">
        <v>37</v>
      </c>
      <c r="N36" s="8" t="s">
        <v>37</v>
      </c>
      <c r="O36" s="20" t="s">
        <v>37</v>
      </c>
      <c r="P36" s="8" t="s">
        <v>37</v>
      </c>
      <c r="Q36" s="20" t="s">
        <v>37</v>
      </c>
      <c r="S36" s="12" t="s">
        <v>37</v>
      </c>
      <c r="Y36" s="20" t="s">
        <v>37</v>
      </c>
      <c r="Z36" s="20" t="s">
        <v>37</v>
      </c>
    </row>
    <row r="37" spans="2:26">
      <c r="B37" s="9" t="s">
        <v>42</v>
      </c>
      <c r="C37" s="10">
        <v>2.0371392879468764E-2</v>
      </c>
      <c r="D37" s="6">
        <v>6.4630294569206699</v>
      </c>
      <c r="E37" s="1">
        <v>6.041176470588236</v>
      </c>
      <c r="F37" s="1">
        <v>20.735294117647058</v>
      </c>
      <c r="G37" s="1">
        <v>3.7</v>
      </c>
      <c r="H37" s="1">
        <v>16.399999999999999</v>
      </c>
      <c r="I37" s="1">
        <v>52.21</v>
      </c>
      <c r="J37" s="9">
        <v>1</v>
      </c>
      <c r="K37" s="1">
        <v>1</v>
      </c>
      <c r="L37" s="11">
        <v>0</v>
      </c>
      <c r="M37" s="6">
        <f t="shared" si="0"/>
        <v>3.7704594411063592</v>
      </c>
      <c r="N37" s="6">
        <f t="shared" si="1"/>
        <v>1.589235205116581</v>
      </c>
      <c r="O37" s="1">
        <v>49</v>
      </c>
      <c r="P37" s="6">
        <f t="shared" si="2"/>
        <v>0.18232155679395479</v>
      </c>
      <c r="Q37" s="1">
        <f>T37-U37</f>
        <v>1.2000000000000002</v>
      </c>
      <c r="S37" s="12" t="s">
        <v>43</v>
      </c>
      <c r="T37" s="9">
        <v>6.4</v>
      </c>
      <c r="U37" s="9">
        <v>5.2</v>
      </c>
      <c r="Y37" s="1">
        <v>43.4</v>
      </c>
      <c r="Z37" s="1">
        <v>4.9000000000000004</v>
      </c>
    </row>
    <row r="38" spans="2:26">
      <c r="B38" s="9" t="s">
        <v>44</v>
      </c>
      <c r="C38" s="19" t="s">
        <v>37</v>
      </c>
      <c r="D38" s="8" t="s">
        <v>37</v>
      </c>
      <c r="E38" s="20" t="s">
        <v>37</v>
      </c>
      <c r="F38" s="20" t="s">
        <v>37</v>
      </c>
      <c r="G38" s="20" t="s">
        <v>37</v>
      </c>
      <c r="H38" s="20" t="s">
        <v>37</v>
      </c>
      <c r="I38" s="20" t="s">
        <v>37</v>
      </c>
      <c r="J38" s="21" t="s">
        <v>37</v>
      </c>
      <c r="K38" s="21" t="s">
        <v>37</v>
      </c>
      <c r="L38" s="22" t="s">
        <v>37</v>
      </c>
      <c r="M38" s="8" t="s">
        <v>37</v>
      </c>
      <c r="N38" s="8" t="s">
        <v>37</v>
      </c>
      <c r="O38" s="20" t="s">
        <v>37</v>
      </c>
      <c r="P38" s="8" t="s">
        <v>37</v>
      </c>
      <c r="Q38" s="20" t="s">
        <v>37</v>
      </c>
      <c r="S38" s="12" t="s">
        <v>37</v>
      </c>
      <c r="Y38" s="20" t="s">
        <v>37</v>
      </c>
      <c r="Z38" s="20" t="s">
        <v>37</v>
      </c>
    </row>
    <row r="39" spans="2:26">
      <c r="B39" s="9" t="s">
        <v>45</v>
      </c>
      <c r="C39" s="10">
        <v>2.6953616416868331E-2</v>
      </c>
      <c r="D39" s="6">
        <v>7.4289271948022719</v>
      </c>
      <c r="E39" s="1">
        <v>15.970588235294118</v>
      </c>
      <c r="F39" s="1">
        <v>10.382352941176471</v>
      </c>
      <c r="G39" s="1">
        <v>17.8</v>
      </c>
      <c r="H39" s="1">
        <v>9.9</v>
      </c>
      <c r="I39" s="1">
        <v>30.64</v>
      </c>
      <c r="J39" s="9">
        <v>0</v>
      </c>
      <c r="K39" s="1">
        <v>1</v>
      </c>
      <c r="L39" s="11">
        <v>0</v>
      </c>
      <c r="M39" s="6">
        <f t="shared" si="0"/>
        <v>3.9740583963475986</v>
      </c>
      <c r="N39" s="6">
        <f t="shared" si="1"/>
        <v>1.9050881545350582</v>
      </c>
      <c r="O39" s="1">
        <v>59.22</v>
      </c>
      <c r="P39" s="6">
        <f t="shared" si="2"/>
        <v>1.4816045409242156</v>
      </c>
      <c r="Q39" s="1">
        <f t="shared" ref="Q39:Q44" si="3">T39-U39</f>
        <v>4.4000000000000004</v>
      </c>
      <c r="S39" s="12" t="s">
        <v>46</v>
      </c>
      <c r="T39" s="9">
        <v>7</v>
      </c>
      <c r="U39" s="9">
        <v>2.6</v>
      </c>
      <c r="Y39" s="1">
        <v>53.2</v>
      </c>
      <c r="Z39" s="1">
        <v>6.72</v>
      </c>
    </row>
    <row r="40" spans="2:26">
      <c r="B40" s="9" t="s">
        <v>47</v>
      </c>
      <c r="C40" s="10">
        <v>3.0289164316248285E-2</v>
      </c>
      <c r="D40" s="6">
        <v>7.6477860454409328</v>
      </c>
      <c r="E40" s="1">
        <v>14.988235294117649</v>
      </c>
      <c r="F40" s="1">
        <v>20.470588235294116</v>
      </c>
      <c r="G40" s="1">
        <v>12.6</v>
      </c>
      <c r="H40" s="1">
        <v>19.2</v>
      </c>
      <c r="I40" s="1">
        <v>48.13</v>
      </c>
      <c r="J40" s="9">
        <v>0</v>
      </c>
      <c r="K40" s="1">
        <v>1</v>
      </c>
      <c r="L40" s="11">
        <v>0</v>
      </c>
      <c r="M40" s="6">
        <f t="shared" si="0"/>
        <v>4.1255201796905503</v>
      </c>
      <c r="N40" s="6">
        <f t="shared" si="1"/>
        <v>1.9473377010464987</v>
      </c>
      <c r="O40" s="1">
        <v>50</v>
      </c>
      <c r="P40" s="6">
        <f t="shared" si="2"/>
        <v>0.83290912293510388</v>
      </c>
      <c r="Q40" s="1">
        <f t="shared" si="3"/>
        <v>2.2999999999999998</v>
      </c>
      <c r="S40" s="12" t="s">
        <v>48</v>
      </c>
      <c r="T40" s="9">
        <v>5</v>
      </c>
      <c r="U40" s="9">
        <v>2.7</v>
      </c>
      <c r="Y40" s="1">
        <v>61.9</v>
      </c>
      <c r="Z40" s="1">
        <v>7.01</v>
      </c>
    </row>
    <row r="41" spans="2:26">
      <c r="B41" s="9" t="s">
        <v>49</v>
      </c>
      <c r="C41" s="10">
        <v>4.6086370945484845E-2</v>
      </c>
      <c r="D41" s="6">
        <v>7.3796321526095525</v>
      </c>
      <c r="E41" s="1">
        <v>27.235294117647058</v>
      </c>
      <c r="F41" s="1">
        <v>27.71764705882353</v>
      </c>
      <c r="G41" s="1">
        <v>24.3</v>
      </c>
      <c r="H41" s="1">
        <v>26.9</v>
      </c>
      <c r="I41" s="1">
        <v>27.63</v>
      </c>
      <c r="J41" s="9">
        <v>0</v>
      </c>
      <c r="K41" s="1">
        <v>0</v>
      </c>
      <c r="L41" s="11">
        <v>1</v>
      </c>
      <c r="M41" s="6">
        <f t="shared" si="0"/>
        <v>4.2253728246285052</v>
      </c>
      <c r="N41" s="6">
        <f t="shared" si="1"/>
        <v>0.70309751141311339</v>
      </c>
      <c r="O41" s="1">
        <v>27.19</v>
      </c>
      <c r="P41" s="6">
        <f t="shared" si="2"/>
        <v>-0.31471074483970024</v>
      </c>
      <c r="Q41" s="1">
        <f t="shared" si="3"/>
        <v>0.73</v>
      </c>
      <c r="S41" s="12" t="s">
        <v>50</v>
      </c>
      <c r="T41" s="9">
        <v>2.35</v>
      </c>
      <c r="U41" s="9">
        <v>1.62</v>
      </c>
      <c r="Y41" s="1">
        <v>68.400000000000006</v>
      </c>
      <c r="Z41" s="1">
        <v>2.02</v>
      </c>
    </row>
    <row r="42" spans="2:26">
      <c r="B42" s="9" t="s">
        <v>51</v>
      </c>
      <c r="C42" s="10">
        <v>2.9979040697544868E-2</v>
      </c>
      <c r="D42" s="6">
        <v>8.8187781690370102</v>
      </c>
      <c r="E42" s="1">
        <v>28.482352941176469</v>
      </c>
      <c r="F42" s="1">
        <v>17.24117647058824</v>
      </c>
      <c r="G42" s="1">
        <v>26.7</v>
      </c>
      <c r="H42" s="1">
        <v>15.4</v>
      </c>
      <c r="I42" s="1">
        <v>65.8</v>
      </c>
      <c r="J42" s="9">
        <v>0</v>
      </c>
      <c r="K42" s="1">
        <v>0</v>
      </c>
      <c r="L42" s="11">
        <v>0</v>
      </c>
      <c r="M42" s="6">
        <f t="shared" si="0"/>
        <v>4.2794400458987809</v>
      </c>
      <c r="N42" s="6">
        <f t="shared" si="1"/>
        <v>0.93216408103044524</v>
      </c>
      <c r="O42" s="1">
        <v>39</v>
      </c>
      <c r="P42" s="6">
        <f t="shared" si="2"/>
        <v>-1.0498221244986774</v>
      </c>
      <c r="Q42" s="1">
        <f t="shared" si="3"/>
        <v>0.35000000000000009</v>
      </c>
      <c r="S42" s="12" t="s">
        <v>52</v>
      </c>
      <c r="T42" s="9">
        <v>2.2000000000000002</v>
      </c>
      <c r="U42" s="9">
        <v>1.85</v>
      </c>
      <c r="Y42" s="1">
        <v>72.2</v>
      </c>
      <c r="Z42" s="1">
        <v>2.54</v>
      </c>
    </row>
    <row r="43" spans="2:26">
      <c r="B43" s="9" t="s">
        <v>53</v>
      </c>
      <c r="C43" s="10">
        <v>3.3943901580459179E-2</v>
      </c>
      <c r="D43" s="6">
        <v>7.0859014643656106</v>
      </c>
      <c r="E43" s="1">
        <v>12.911764705882355</v>
      </c>
      <c r="F43" s="1">
        <v>14.176470588235295</v>
      </c>
      <c r="G43" s="1">
        <v>7.9</v>
      </c>
      <c r="H43" s="1">
        <v>15.8</v>
      </c>
      <c r="I43" s="1">
        <v>40.64</v>
      </c>
      <c r="J43" s="9">
        <v>0</v>
      </c>
      <c r="K43" s="1">
        <v>1</v>
      </c>
      <c r="L43" s="11">
        <v>0</v>
      </c>
      <c r="M43" s="6">
        <f t="shared" si="0"/>
        <v>3.9550824948885932</v>
      </c>
      <c r="N43" s="6">
        <f t="shared" si="1"/>
        <v>1.9947003132247452</v>
      </c>
      <c r="O43" s="1">
        <v>49.28</v>
      </c>
      <c r="P43" s="6">
        <f t="shared" si="2"/>
        <v>1.3862943611198906</v>
      </c>
      <c r="Q43" s="1">
        <f t="shared" si="3"/>
        <v>4</v>
      </c>
      <c r="S43" s="12" t="s">
        <v>54</v>
      </c>
      <c r="T43" s="9">
        <v>7</v>
      </c>
      <c r="U43" s="9">
        <v>3</v>
      </c>
      <c r="Y43" s="1">
        <v>52.2</v>
      </c>
      <c r="Z43" s="1">
        <v>7.35</v>
      </c>
    </row>
    <row r="44" spans="2:26">
      <c r="B44" s="9" t="s">
        <v>55</v>
      </c>
      <c r="C44" s="10">
        <v>4.0320421288167818E-2</v>
      </c>
      <c r="D44" s="6">
        <v>7.2868764117506997</v>
      </c>
      <c r="E44" s="1">
        <v>22.7</v>
      </c>
      <c r="F44" s="1">
        <v>16.194117647058825</v>
      </c>
      <c r="G44" s="1">
        <v>23</v>
      </c>
      <c r="H44" s="1">
        <v>16.100000000000001</v>
      </c>
      <c r="I44" s="1">
        <v>34</v>
      </c>
      <c r="J44" s="9">
        <v>0</v>
      </c>
      <c r="K44" s="1">
        <v>1</v>
      </c>
      <c r="L44" s="11">
        <v>0</v>
      </c>
      <c r="M44" s="6">
        <f t="shared" si="0"/>
        <v>3.9945242269398897</v>
      </c>
      <c r="N44" s="6">
        <f t="shared" si="1"/>
        <v>1.9329696377795786</v>
      </c>
      <c r="O44" s="1">
        <v>67.83</v>
      </c>
      <c r="P44" s="6">
        <f t="shared" si="2"/>
        <v>1.62924053973028</v>
      </c>
      <c r="Q44" s="1">
        <f t="shared" si="3"/>
        <v>5.0999999999999996</v>
      </c>
      <c r="S44" s="12" t="s">
        <v>56</v>
      </c>
      <c r="T44" s="9">
        <v>7.8</v>
      </c>
      <c r="U44" s="9">
        <v>2.7</v>
      </c>
      <c r="Y44" s="1">
        <v>54.3</v>
      </c>
      <c r="Z44" s="1">
        <v>6.91</v>
      </c>
    </row>
    <row r="45" spans="2:26">
      <c r="B45" s="9" t="s">
        <v>57</v>
      </c>
      <c r="C45" s="19" t="s">
        <v>37</v>
      </c>
      <c r="D45" s="8" t="s">
        <v>37</v>
      </c>
      <c r="E45" s="20" t="s">
        <v>37</v>
      </c>
      <c r="F45" s="20" t="s">
        <v>37</v>
      </c>
      <c r="G45" s="20" t="s">
        <v>37</v>
      </c>
      <c r="H45" s="20" t="s">
        <v>37</v>
      </c>
      <c r="I45" s="20" t="s">
        <v>37</v>
      </c>
      <c r="J45" s="21" t="s">
        <v>37</v>
      </c>
      <c r="K45" s="21" t="s">
        <v>37</v>
      </c>
      <c r="L45" s="22" t="s">
        <v>37</v>
      </c>
      <c r="M45" s="8" t="s">
        <v>37</v>
      </c>
      <c r="N45" s="8" t="s">
        <v>37</v>
      </c>
      <c r="O45" s="20" t="s">
        <v>37</v>
      </c>
      <c r="P45" s="8" t="s">
        <v>37</v>
      </c>
      <c r="Q45" s="20" t="s">
        <v>37</v>
      </c>
      <c r="S45" s="12" t="s">
        <v>37</v>
      </c>
      <c r="Y45" s="20" t="s">
        <v>37</v>
      </c>
      <c r="Z45" s="20" t="s">
        <v>37</v>
      </c>
    </row>
    <row r="46" spans="2:26">
      <c r="B46" s="9" t="s">
        <v>58</v>
      </c>
      <c r="C46" s="19" t="s">
        <v>37</v>
      </c>
      <c r="D46" s="8" t="s">
        <v>37</v>
      </c>
      <c r="E46" s="20" t="s">
        <v>37</v>
      </c>
      <c r="F46" s="20" t="s">
        <v>37</v>
      </c>
      <c r="G46" s="20" t="s">
        <v>37</v>
      </c>
      <c r="H46" s="20" t="s">
        <v>37</v>
      </c>
      <c r="I46" s="20" t="s">
        <v>37</v>
      </c>
      <c r="J46" s="21" t="s">
        <v>37</v>
      </c>
      <c r="K46" s="21" t="s">
        <v>37</v>
      </c>
      <c r="L46" s="22" t="s">
        <v>37</v>
      </c>
      <c r="M46" s="8" t="s">
        <v>37</v>
      </c>
      <c r="N46" s="8" t="s">
        <v>37</v>
      </c>
      <c r="O46" s="20" t="s">
        <v>37</v>
      </c>
      <c r="P46" s="8" t="s">
        <v>37</v>
      </c>
      <c r="Q46" s="20" t="s">
        <v>37</v>
      </c>
      <c r="S46" s="12" t="s">
        <v>37</v>
      </c>
      <c r="Y46" s="20" t="s">
        <v>37</v>
      </c>
      <c r="Z46" s="20" t="s">
        <v>37</v>
      </c>
    </row>
    <row r="47" spans="2:26">
      <c r="B47" s="9" t="s">
        <v>59</v>
      </c>
      <c r="C47" s="10">
        <v>3.6124679477484656E-2</v>
      </c>
      <c r="D47" s="6">
        <v>8.5737625429041309</v>
      </c>
      <c r="E47" s="1">
        <v>37.241176470588236</v>
      </c>
      <c r="F47" s="1">
        <v>13.047058823529412</v>
      </c>
      <c r="G47" s="1">
        <v>38.4</v>
      </c>
      <c r="H47" s="1">
        <v>12.2</v>
      </c>
      <c r="I47" s="1">
        <v>44.99</v>
      </c>
      <c r="J47" s="9">
        <v>0</v>
      </c>
      <c r="K47" s="1">
        <v>0</v>
      </c>
      <c r="L47" s="11">
        <v>0</v>
      </c>
      <c r="M47" s="6">
        <f t="shared" si="0"/>
        <v>4.2268337452681797</v>
      </c>
      <c r="N47" s="6">
        <f t="shared" si="1"/>
        <v>0.99694863489160956</v>
      </c>
      <c r="O47" s="1">
        <v>31.8</v>
      </c>
      <c r="P47" s="6">
        <f t="shared" si="2"/>
        <v>-0.99425227334386723</v>
      </c>
      <c r="Q47" s="1">
        <f>T47-U47</f>
        <v>0.36999999999999988</v>
      </c>
      <c r="S47" s="12" t="s">
        <v>60</v>
      </c>
      <c r="T47" s="9">
        <v>2.0099999999999998</v>
      </c>
      <c r="U47" s="9">
        <v>1.64</v>
      </c>
      <c r="Y47" s="1">
        <v>68.5</v>
      </c>
      <c r="Z47" s="1">
        <v>2.71</v>
      </c>
    </row>
    <row r="48" spans="2:26">
      <c r="B48" s="9" t="s">
        <v>61</v>
      </c>
      <c r="C48" s="10">
        <v>3.8323948790506712E-2</v>
      </c>
      <c r="D48" s="6">
        <v>8.6695708718371201</v>
      </c>
      <c r="E48" s="1">
        <v>28.558823529411761</v>
      </c>
      <c r="F48" s="1">
        <v>14.964705882352943</v>
      </c>
      <c r="G48" s="1">
        <v>25.1</v>
      </c>
      <c r="H48" s="1">
        <v>16.8</v>
      </c>
      <c r="I48" s="1">
        <v>26.92</v>
      </c>
      <c r="J48" s="9">
        <v>0</v>
      </c>
      <c r="K48" s="1">
        <v>0</v>
      </c>
      <c r="L48" s="11">
        <v>0</v>
      </c>
      <c r="M48" s="6">
        <f t="shared" si="0"/>
        <v>4.2541932631639972</v>
      </c>
      <c r="N48" s="6">
        <f t="shared" si="1"/>
        <v>1.0043016091968684</v>
      </c>
      <c r="O48" s="1">
        <v>49</v>
      </c>
      <c r="P48" s="6">
        <f t="shared" si="2"/>
        <v>-0.16251892949777508</v>
      </c>
      <c r="Q48" s="1">
        <f>T48-U48</f>
        <v>0.84999999999999987</v>
      </c>
      <c r="S48" s="12" t="s">
        <v>62</v>
      </c>
      <c r="T48" s="9">
        <v>2.5099999999999998</v>
      </c>
      <c r="U48" s="9">
        <v>1.66</v>
      </c>
      <c r="Y48" s="1">
        <v>70.400000000000006</v>
      </c>
      <c r="Z48" s="1">
        <v>2.73</v>
      </c>
    </row>
    <row r="49" spans="2:26">
      <c r="B49" s="9" t="s">
        <v>63</v>
      </c>
      <c r="C49" s="10">
        <v>-1.8446287820726992E-3</v>
      </c>
      <c r="D49" s="6">
        <v>6.7957057751735137</v>
      </c>
      <c r="E49" s="1">
        <v>7.4941176470588236</v>
      </c>
      <c r="F49" s="1">
        <v>14.81764705882353</v>
      </c>
      <c r="G49" s="1">
        <v>11</v>
      </c>
      <c r="H49" s="1">
        <v>10</v>
      </c>
      <c r="I49" s="1">
        <v>52.33</v>
      </c>
      <c r="J49" s="9">
        <v>1</v>
      </c>
      <c r="K49" s="1">
        <v>1</v>
      </c>
      <c r="L49" s="11">
        <v>0</v>
      </c>
      <c r="M49" s="6">
        <f t="shared" si="0"/>
        <v>3.8110970868381857</v>
      </c>
      <c r="N49" s="6">
        <f t="shared" si="1"/>
        <v>1.9315214116032138</v>
      </c>
      <c r="O49" s="1">
        <v>35.9</v>
      </c>
      <c r="P49" s="6">
        <f t="shared" si="2"/>
        <v>0.26236426446749089</v>
      </c>
      <c r="Q49" s="1">
        <f>T49-U49</f>
        <v>1.2999999999999998</v>
      </c>
      <c r="S49" s="12" t="s">
        <v>64</v>
      </c>
      <c r="T49" s="9">
        <v>6.8</v>
      </c>
      <c r="U49" s="9">
        <v>5.5</v>
      </c>
      <c r="Y49" s="1">
        <v>45.2</v>
      </c>
      <c r="Z49" s="1">
        <v>6.9</v>
      </c>
    </row>
    <row r="50" spans="2:26">
      <c r="B50" s="9" t="s">
        <v>65</v>
      </c>
      <c r="C50" s="19" t="s">
        <v>37</v>
      </c>
      <c r="D50" s="8" t="s">
        <v>37</v>
      </c>
      <c r="E50" s="20" t="s">
        <v>37</v>
      </c>
      <c r="F50" s="20" t="s">
        <v>37</v>
      </c>
      <c r="G50" s="20" t="s">
        <v>37</v>
      </c>
      <c r="H50" s="20" t="s">
        <v>37</v>
      </c>
      <c r="I50" s="20" t="s">
        <v>37</v>
      </c>
      <c r="J50" s="21" t="s">
        <v>37</v>
      </c>
      <c r="K50" s="21" t="s">
        <v>37</v>
      </c>
      <c r="L50" s="22" t="s">
        <v>37</v>
      </c>
      <c r="M50" s="8" t="s">
        <v>37</v>
      </c>
      <c r="N50" s="8" t="s">
        <v>37</v>
      </c>
      <c r="O50" s="20" t="s">
        <v>37</v>
      </c>
      <c r="P50" s="8" t="s">
        <v>37</v>
      </c>
      <c r="Q50" s="20" t="s">
        <v>37</v>
      </c>
      <c r="S50" s="12" t="s">
        <v>37</v>
      </c>
      <c r="Y50" s="20" t="s">
        <v>37</v>
      </c>
      <c r="Z50" s="20" t="s">
        <v>37</v>
      </c>
    </row>
    <row r="51" spans="2:26">
      <c r="B51" s="9" t="s">
        <v>66</v>
      </c>
      <c r="C51" s="10">
        <v>3.1738348330999921E-2</v>
      </c>
      <c r="D51" s="6">
        <v>7.3752557780097545</v>
      </c>
      <c r="E51" s="1">
        <v>27.976470588235298</v>
      </c>
      <c r="F51" s="1">
        <v>29.358823529411762</v>
      </c>
      <c r="G51" s="1">
        <v>33</v>
      </c>
      <c r="H51" s="1">
        <v>21.3</v>
      </c>
      <c r="I51" s="1">
        <v>104.97</v>
      </c>
      <c r="J51" s="9">
        <v>0</v>
      </c>
      <c r="K51" s="1">
        <v>1</v>
      </c>
      <c r="L51" s="11">
        <v>0</v>
      </c>
      <c r="M51" s="6">
        <f t="shared" si="0"/>
        <v>4.0976723523147758</v>
      </c>
      <c r="N51" s="6">
        <f t="shared" si="1"/>
        <v>1.9286186519452522</v>
      </c>
      <c r="O51" s="1">
        <v>56.16</v>
      </c>
      <c r="P51" s="6">
        <f t="shared" si="2"/>
        <v>0.58778666490211895</v>
      </c>
      <c r="Q51" s="1">
        <f>T51-U51</f>
        <v>1.7999999999999998</v>
      </c>
      <c r="S51" s="12" t="s">
        <v>67</v>
      </c>
      <c r="T51" s="9">
        <v>6.6</v>
      </c>
      <c r="U51" s="9">
        <v>4.8</v>
      </c>
      <c r="Y51" s="1">
        <v>60.2</v>
      </c>
      <c r="Z51" s="1">
        <v>6.88</v>
      </c>
    </row>
    <row r="52" spans="2:26">
      <c r="B52" s="9" t="s">
        <v>68</v>
      </c>
      <c r="C52" s="10">
        <v>-8.8557339885786401E-4</v>
      </c>
      <c r="D52" s="6">
        <v>6.828712071641684</v>
      </c>
      <c r="E52" s="1">
        <v>3.341176470588235</v>
      </c>
      <c r="F52" s="1">
        <v>16.988235294117644</v>
      </c>
      <c r="G52" s="1">
        <v>2.5</v>
      </c>
      <c r="H52" s="1">
        <v>15.8</v>
      </c>
      <c r="I52" s="1">
        <v>37.479999999999997</v>
      </c>
      <c r="J52" s="9">
        <v>0</v>
      </c>
      <c r="K52" s="1">
        <v>1</v>
      </c>
      <c r="L52" s="11">
        <v>0</v>
      </c>
      <c r="M52" s="6">
        <f t="shared" si="0"/>
        <v>3.7471483622379123</v>
      </c>
      <c r="N52" s="6">
        <f t="shared" si="1"/>
        <v>1.8164520818184267</v>
      </c>
      <c r="O52" s="1">
        <v>52.1</v>
      </c>
      <c r="P52" s="6">
        <f t="shared" si="2"/>
        <v>1.1631508098056809</v>
      </c>
      <c r="Q52" s="1">
        <f>T52-U52</f>
        <v>3.2</v>
      </c>
      <c r="S52" s="12" t="s">
        <v>69</v>
      </c>
      <c r="T52" s="9">
        <v>6</v>
      </c>
      <c r="U52" s="9">
        <v>2.8</v>
      </c>
      <c r="Y52" s="1">
        <v>42.4</v>
      </c>
      <c r="Z52" s="1">
        <v>6.15</v>
      </c>
    </row>
    <row r="53" spans="2:26">
      <c r="B53" s="9" t="s">
        <v>70</v>
      </c>
      <c r="C53" s="19" t="s">
        <v>37</v>
      </c>
      <c r="D53" s="8" t="s">
        <v>37</v>
      </c>
      <c r="E53" s="20" t="s">
        <v>37</v>
      </c>
      <c r="F53" s="20" t="s">
        <v>37</v>
      </c>
      <c r="G53" s="20" t="s">
        <v>37</v>
      </c>
      <c r="H53" s="20" t="s">
        <v>37</v>
      </c>
      <c r="I53" s="20" t="s">
        <v>37</v>
      </c>
      <c r="J53" s="21" t="s">
        <v>37</v>
      </c>
      <c r="K53" s="21" t="s">
        <v>37</v>
      </c>
      <c r="L53" s="22" t="s">
        <v>37</v>
      </c>
      <c r="M53" s="8" t="s">
        <v>37</v>
      </c>
      <c r="N53" s="8" t="s">
        <v>37</v>
      </c>
      <c r="O53" s="20" t="s">
        <v>37</v>
      </c>
      <c r="P53" s="8" t="s">
        <v>37</v>
      </c>
      <c r="Q53" s="20" t="s">
        <v>37</v>
      </c>
      <c r="S53" s="12" t="s">
        <v>37</v>
      </c>
      <c r="Y53" s="20" t="s">
        <v>37</v>
      </c>
      <c r="Z53" s="20" t="s">
        <v>37</v>
      </c>
    </row>
    <row r="54" spans="2:26">
      <c r="B54" s="9" t="s">
        <v>71</v>
      </c>
      <c r="C54" s="10">
        <v>4.1098405882989408E-2</v>
      </c>
      <c r="D54" s="6">
        <v>8.4259547109819657</v>
      </c>
      <c r="E54" s="1">
        <v>30.841176470588238</v>
      </c>
      <c r="F54" s="1">
        <v>12.71764705882353</v>
      </c>
      <c r="G54" s="1">
        <v>33.799999999999997</v>
      </c>
      <c r="H54" s="1">
        <v>14.1</v>
      </c>
      <c r="I54" s="1">
        <v>25.8</v>
      </c>
      <c r="J54" s="9">
        <v>0</v>
      </c>
      <c r="K54" s="1">
        <v>0</v>
      </c>
      <c r="L54" s="11">
        <v>0</v>
      </c>
      <c r="M54" s="6">
        <f t="shared" si="0"/>
        <v>4.2398868675127588</v>
      </c>
      <c r="N54" s="6">
        <f t="shared" si="1"/>
        <v>0.87962674750256364</v>
      </c>
      <c r="O54" s="1">
        <v>41</v>
      </c>
      <c r="P54" s="6">
        <f t="shared" si="2"/>
        <v>-3.0459207484708345E-2</v>
      </c>
      <c r="Q54" s="1">
        <f t="shared" ref="Q54:Q60" si="4">T54-U54</f>
        <v>0.9700000000000002</v>
      </c>
      <c r="S54" s="12" t="s">
        <v>72</v>
      </c>
      <c r="T54" s="9">
        <v>2.4500000000000002</v>
      </c>
      <c r="U54" s="9">
        <v>1.48</v>
      </c>
      <c r="Y54" s="1">
        <v>69.400000000000006</v>
      </c>
      <c r="Z54" s="1">
        <v>2.41</v>
      </c>
    </row>
    <row r="55" spans="2:26">
      <c r="B55" s="9" t="s">
        <v>73</v>
      </c>
      <c r="C55" s="10">
        <v>3.5294053590180896E-2</v>
      </c>
      <c r="D55" s="6">
        <v>7.0210839642891401</v>
      </c>
      <c r="E55" s="1">
        <v>11.788235294117648</v>
      </c>
      <c r="F55" s="1">
        <v>16.047058823529412</v>
      </c>
      <c r="G55" s="1">
        <v>9.3000000000000007</v>
      </c>
      <c r="H55" s="1">
        <v>11.6</v>
      </c>
      <c r="I55" s="1">
        <v>61.9</v>
      </c>
      <c r="J55" s="9">
        <v>1</v>
      </c>
      <c r="K55" s="1">
        <v>1</v>
      </c>
      <c r="L55" s="11">
        <v>0</v>
      </c>
      <c r="M55" s="6">
        <f t="shared" si="0"/>
        <v>3.6763006719070761</v>
      </c>
      <c r="N55" s="6">
        <f t="shared" si="1"/>
        <v>1.9768549529047348</v>
      </c>
      <c r="O55" s="1">
        <v>45.56</v>
      </c>
      <c r="P55" s="6">
        <f t="shared" si="2"/>
        <v>0.47000362924573591</v>
      </c>
      <c r="Q55" s="1">
        <f t="shared" si="4"/>
        <v>1.6000000000000005</v>
      </c>
      <c r="S55" s="12" t="s">
        <v>74</v>
      </c>
      <c r="T55" s="9">
        <v>7.4</v>
      </c>
      <c r="U55" s="9">
        <v>5.8</v>
      </c>
      <c r="Y55" s="1">
        <v>39.5</v>
      </c>
      <c r="Z55" s="1">
        <v>7.22</v>
      </c>
    </row>
    <row r="56" spans="2:26">
      <c r="B56" s="9" t="s">
        <v>75</v>
      </c>
      <c r="C56" s="10">
        <v>2.8268295087983786E-2</v>
      </c>
      <c r="D56" s="6">
        <v>7.4804283060742076</v>
      </c>
      <c r="E56" s="1">
        <v>27.605882352941176</v>
      </c>
      <c r="F56" s="1">
        <v>8.6294117647058819</v>
      </c>
      <c r="G56" s="1">
        <v>31.1</v>
      </c>
      <c r="H56" s="1">
        <v>6.1</v>
      </c>
      <c r="I56" s="1">
        <v>74.150000000000006</v>
      </c>
      <c r="J56" s="9">
        <v>0</v>
      </c>
      <c r="K56" s="1">
        <v>1</v>
      </c>
      <c r="L56" s="11">
        <v>0</v>
      </c>
      <c r="M56" s="6">
        <f t="shared" si="0"/>
        <v>4.1431347263915326</v>
      </c>
      <c r="N56" s="6">
        <f t="shared" si="1"/>
        <v>1.6620303625532709</v>
      </c>
      <c r="O56" s="1">
        <v>54.31</v>
      </c>
      <c r="P56" s="6">
        <f t="shared" si="2"/>
        <v>0.33647223662121317</v>
      </c>
      <c r="Q56" s="1">
        <f t="shared" si="4"/>
        <v>1.4000000000000004</v>
      </c>
      <c r="S56" s="12" t="s">
        <v>76</v>
      </c>
      <c r="T56" s="9">
        <v>6.2</v>
      </c>
      <c r="U56" s="9">
        <v>4.8</v>
      </c>
      <c r="Y56" s="1">
        <v>63</v>
      </c>
      <c r="Z56" s="1">
        <v>5.27</v>
      </c>
    </row>
    <row r="57" spans="2:26">
      <c r="B57" s="9" t="s">
        <v>77</v>
      </c>
      <c r="C57" s="10">
        <v>4.8233278233646038E-2</v>
      </c>
      <c r="D57" s="6">
        <v>7.0578979374118562</v>
      </c>
      <c r="E57" s="1">
        <v>11.382352941176471</v>
      </c>
      <c r="F57" s="1">
        <v>26.005882352941171</v>
      </c>
      <c r="G57" s="1">
        <v>9</v>
      </c>
      <c r="H57" s="1">
        <v>23</v>
      </c>
      <c r="I57" s="1">
        <v>57.51</v>
      </c>
      <c r="J57" s="9">
        <v>0</v>
      </c>
      <c r="K57" s="1">
        <v>0</v>
      </c>
      <c r="L57" s="11">
        <v>0</v>
      </c>
      <c r="M57" s="6">
        <f t="shared" si="0"/>
        <v>3.8543938925915096</v>
      </c>
      <c r="N57" s="6">
        <f t="shared" si="1"/>
        <v>2.0476928433652555</v>
      </c>
      <c r="O57" s="1">
        <v>40.799999999999997</v>
      </c>
      <c r="P57" s="6">
        <f t="shared" si="2"/>
        <v>1.4816045409242156</v>
      </c>
      <c r="Q57" s="1">
        <f t="shared" si="4"/>
        <v>4.4000000000000004</v>
      </c>
      <c r="S57" s="12" t="s">
        <v>78</v>
      </c>
      <c r="T57" s="9">
        <v>9.3000000000000007</v>
      </c>
      <c r="U57" s="9">
        <v>4.9000000000000004</v>
      </c>
      <c r="Y57" s="1">
        <v>47.2</v>
      </c>
      <c r="Z57" s="1">
        <v>7.75</v>
      </c>
    </row>
    <row r="58" spans="2:26">
      <c r="B58" s="9" t="s">
        <v>79</v>
      </c>
      <c r="C58" s="10">
        <v>1.242973341727871E-2</v>
      </c>
      <c r="D58" s="6">
        <v>6.4907235345025072</v>
      </c>
      <c r="E58" s="1">
        <v>17.3</v>
      </c>
      <c r="F58" s="1">
        <v>19.582352941176467</v>
      </c>
      <c r="G58" s="1">
        <v>23.2</v>
      </c>
      <c r="H58" s="1">
        <v>13.1</v>
      </c>
      <c r="I58" s="1">
        <v>59.35</v>
      </c>
      <c r="J58" s="9">
        <v>1</v>
      </c>
      <c r="K58" s="1">
        <v>1</v>
      </c>
      <c r="L58" s="11">
        <v>0</v>
      </c>
      <c r="M58" s="6">
        <f t="shared" si="0"/>
        <v>3.8066624897703196</v>
      </c>
      <c r="N58" s="6">
        <f t="shared" si="1"/>
        <v>2.0706530356467567</v>
      </c>
      <c r="O58" s="1">
        <v>68</v>
      </c>
      <c r="P58" s="6">
        <f t="shared" si="2"/>
        <v>9.5310179804325351E-2</v>
      </c>
      <c r="Q58" s="1">
        <f t="shared" si="4"/>
        <v>1.1000000000000005</v>
      </c>
      <c r="S58" s="12" t="s">
        <v>80</v>
      </c>
      <c r="T58" s="9">
        <v>8.4</v>
      </c>
      <c r="U58" s="9">
        <v>7.3</v>
      </c>
      <c r="Y58" s="1">
        <v>45</v>
      </c>
      <c r="Z58" s="1">
        <v>7.93</v>
      </c>
    </row>
    <row r="59" spans="2:26">
      <c r="B59" s="9" t="s">
        <v>81</v>
      </c>
      <c r="C59" s="10">
        <v>6.5009476359163265E-2</v>
      </c>
      <c r="D59" s="6">
        <v>6.8068293603921761</v>
      </c>
      <c r="E59" s="1">
        <v>17.511764705882353</v>
      </c>
      <c r="F59" s="1">
        <v>13.082352941176469</v>
      </c>
      <c r="G59" s="1">
        <v>7</v>
      </c>
      <c r="H59" s="1">
        <v>16.100000000000001</v>
      </c>
      <c r="I59" s="1">
        <v>15.9</v>
      </c>
      <c r="J59" s="9">
        <v>0</v>
      </c>
      <c r="K59" s="1">
        <v>0</v>
      </c>
      <c r="L59" s="11">
        <v>0</v>
      </c>
      <c r="M59" s="6">
        <f t="shared" si="0"/>
        <v>3.9926809084456005</v>
      </c>
      <c r="N59" s="6">
        <f t="shared" si="1"/>
        <v>1.7298840655099674</v>
      </c>
      <c r="O59" s="1">
        <v>32</v>
      </c>
      <c r="P59" s="6">
        <f t="shared" si="2"/>
        <v>0.83290912293510411</v>
      </c>
      <c r="Q59" s="1">
        <f t="shared" si="4"/>
        <v>2.3000000000000003</v>
      </c>
      <c r="S59" s="12" t="s">
        <v>62</v>
      </c>
      <c r="T59" s="9">
        <v>5.7</v>
      </c>
      <c r="U59" s="9">
        <v>3.4</v>
      </c>
      <c r="Y59" s="1">
        <v>54.2</v>
      </c>
      <c r="Z59" s="1">
        <v>5.64</v>
      </c>
    </row>
    <row r="60" spans="2:26">
      <c r="B60" s="9" t="s">
        <v>82</v>
      </c>
      <c r="C60" s="10">
        <v>6.1476304996832654E-2</v>
      </c>
      <c r="D60" s="6">
        <v>5.7462031905401529</v>
      </c>
      <c r="E60" s="1">
        <v>6.235294117647058</v>
      </c>
      <c r="F60" s="1">
        <v>9.9176470588235315</v>
      </c>
      <c r="G60" s="1">
        <v>1.1000000000000001</v>
      </c>
      <c r="H60" s="1">
        <v>7</v>
      </c>
      <c r="I60" s="1">
        <v>58.93</v>
      </c>
      <c r="J60" s="9">
        <v>1</v>
      </c>
      <c r="K60" s="1">
        <v>0</v>
      </c>
      <c r="L60" s="11">
        <v>1</v>
      </c>
      <c r="M60" s="6">
        <f t="shared" si="0"/>
        <v>3.8649313978942956</v>
      </c>
      <c r="N60" s="6">
        <f t="shared" si="1"/>
        <v>1.7578579175523736</v>
      </c>
      <c r="O60" s="1">
        <v>56.02</v>
      </c>
      <c r="P60" s="6">
        <f t="shared" si="2"/>
        <v>0.33647223662121317</v>
      </c>
      <c r="Q60" s="1">
        <f t="shared" si="4"/>
        <v>1.4000000000000004</v>
      </c>
      <c r="S60" s="12" t="s">
        <v>83</v>
      </c>
      <c r="T60" s="9">
        <v>6.2</v>
      </c>
      <c r="U60" s="9">
        <v>4.8</v>
      </c>
      <c r="Y60" s="1">
        <v>47.7</v>
      </c>
      <c r="Z60" s="1">
        <v>5.8</v>
      </c>
    </row>
    <row r="61" spans="2:26">
      <c r="B61" s="9" t="s">
        <v>84</v>
      </c>
      <c r="C61" s="19" t="s">
        <v>37</v>
      </c>
      <c r="D61" s="8" t="s">
        <v>37</v>
      </c>
      <c r="E61" s="20" t="s">
        <v>37</v>
      </c>
      <c r="F61" s="20" t="s">
        <v>37</v>
      </c>
      <c r="G61" s="20" t="s">
        <v>37</v>
      </c>
      <c r="H61" s="20" t="s">
        <v>37</v>
      </c>
      <c r="I61" s="20" t="s">
        <v>37</v>
      </c>
      <c r="J61" s="21" t="s">
        <v>37</v>
      </c>
      <c r="K61" s="21" t="s">
        <v>37</v>
      </c>
      <c r="L61" s="22" t="s">
        <v>37</v>
      </c>
      <c r="M61" s="8" t="s">
        <v>37</v>
      </c>
      <c r="N61" s="8" t="s">
        <v>37</v>
      </c>
      <c r="O61" s="20" t="s">
        <v>37</v>
      </c>
      <c r="P61" s="8" t="s">
        <v>37</v>
      </c>
      <c r="Q61" s="20" t="s">
        <v>37</v>
      </c>
      <c r="S61" s="12" t="s">
        <v>37</v>
      </c>
      <c r="Y61" s="20" t="s">
        <v>37</v>
      </c>
      <c r="Z61" s="20" t="s">
        <v>37</v>
      </c>
    </row>
    <row r="62" spans="2:26">
      <c r="B62" s="9" t="s">
        <v>85</v>
      </c>
      <c r="C62" s="19" t="s">
        <v>37</v>
      </c>
      <c r="D62" s="8" t="s">
        <v>37</v>
      </c>
      <c r="E62" s="20" t="s">
        <v>37</v>
      </c>
      <c r="F62" s="20" t="s">
        <v>37</v>
      </c>
      <c r="G62" s="20" t="s">
        <v>37</v>
      </c>
      <c r="H62" s="20" t="s">
        <v>37</v>
      </c>
      <c r="I62" s="20" t="s">
        <v>37</v>
      </c>
      <c r="J62" s="21" t="s">
        <v>37</v>
      </c>
      <c r="K62" s="21" t="s">
        <v>37</v>
      </c>
      <c r="L62" s="22" t="s">
        <v>37</v>
      </c>
      <c r="M62" s="8" t="s">
        <v>37</v>
      </c>
      <c r="N62" s="8" t="s">
        <v>37</v>
      </c>
      <c r="O62" s="20" t="s">
        <v>37</v>
      </c>
      <c r="P62" s="8" t="s">
        <v>37</v>
      </c>
      <c r="Q62" s="20" t="s">
        <v>37</v>
      </c>
      <c r="S62" s="12" t="s">
        <v>37</v>
      </c>
      <c r="Y62" s="20" t="s">
        <v>37</v>
      </c>
      <c r="Z62" s="20" t="s">
        <v>37</v>
      </c>
    </row>
    <row r="63" spans="2:26">
      <c r="B63" s="9" t="s">
        <v>86</v>
      </c>
      <c r="C63" s="19" t="s">
        <v>37</v>
      </c>
      <c r="D63" s="8" t="s">
        <v>37</v>
      </c>
      <c r="E63" s="20" t="s">
        <v>37</v>
      </c>
      <c r="F63" s="20" t="s">
        <v>37</v>
      </c>
      <c r="G63" s="20" t="s">
        <v>37</v>
      </c>
      <c r="H63" s="20" t="s">
        <v>37</v>
      </c>
      <c r="I63" s="20" t="s">
        <v>37</v>
      </c>
      <c r="J63" s="21" t="s">
        <v>37</v>
      </c>
      <c r="K63" s="21" t="s">
        <v>37</v>
      </c>
      <c r="L63" s="22" t="s">
        <v>37</v>
      </c>
      <c r="M63" s="8" t="s">
        <v>37</v>
      </c>
      <c r="N63" s="8" t="s">
        <v>37</v>
      </c>
      <c r="O63" s="20" t="s">
        <v>37</v>
      </c>
      <c r="P63" s="8" t="s">
        <v>37</v>
      </c>
      <c r="Q63" s="20" t="s">
        <v>37</v>
      </c>
      <c r="S63" s="12" t="s">
        <v>37</v>
      </c>
      <c r="Y63" s="20" t="s">
        <v>37</v>
      </c>
      <c r="Z63" s="20" t="s">
        <v>37</v>
      </c>
    </row>
    <row r="64" spans="2:26">
      <c r="B64" s="9" t="s">
        <v>87</v>
      </c>
      <c r="C64" s="10">
        <v>4.3519448993912579E-2</v>
      </c>
      <c r="D64" s="6">
        <v>7.2584121505953068</v>
      </c>
      <c r="E64" s="1">
        <v>19.088235294117649</v>
      </c>
      <c r="F64" s="1">
        <v>15.25882352941176</v>
      </c>
      <c r="G64" s="1">
        <v>15</v>
      </c>
      <c r="H64" s="1">
        <v>13.6</v>
      </c>
      <c r="I64" s="1">
        <v>88.24</v>
      </c>
      <c r="J64" s="9">
        <v>0</v>
      </c>
      <c r="K64" s="1">
        <v>1</v>
      </c>
      <c r="L64" s="11">
        <v>0</v>
      </c>
      <c r="M64" s="6">
        <f t="shared" si="0"/>
        <v>3.9945242269398897</v>
      </c>
      <c r="N64" s="6">
        <f t="shared" si="1"/>
        <v>1.9183921201614209</v>
      </c>
      <c r="O64" s="1">
        <v>50</v>
      </c>
      <c r="P64" s="6">
        <f t="shared" si="2"/>
        <v>0.74193734472937711</v>
      </c>
      <c r="Q64" s="1">
        <f>T64-U64</f>
        <v>2.0999999999999996</v>
      </c>
      <c r="S64" s="12" t="s">
        <v>88</v>
      </c>
      <c r="T64" s="9">
        <v>5.3</v>
      </c>
      <c r="U64" s="9">
        <v>3.2</v>
      </c>
      <c r="Y64" s="1">
        <v>54.3</v>
      </c>
      <c r="Z64" s="1">
        <v>6.81</v>
      </c>
    </row>
    <row r="65" spans="2:26">
      <c r="B65" s="9" t="s">
        <v>89</v>
      </c>
      <c r="C65" s="19" t="s">
        <v>37</v>
      </c>
      <c r="D65" s="8" t="s">
        <v>37</v>
      </c>
      <c r="E65" s="20" t="s">
        <v>37</v>
      </c>
      <c r="F65" s="20" t="s">
        <v>37</v>
      </c>
      <c r="G65" s="20" t="s">
        <v>37</v>
      </c>
      <c r="H65" s="20" t="s">
        <v>37</v>
      </c>
      <c r="I65" s="20" t="s">
        <v>37</v>
      </c>
      <c r="J65" s="21" t="s">
        <v>37</v>
      </c>
      <c r="K65" s="21" t="s">
        <v>37</v>
      </c>
      <c r="L65" s="22" t="s">
        <v>37</v>
      </c>
      <c r="M65" s="8" t="s">
        <v>37</v>
      </c>
      <c r="N65" s="8" t="s">
        <v>37</v>
      </c>
      <c r="O65" s="20" t="s">
        <v>37</v>
      </c>
      <c r="P65" s="8" t="s">
        <v>37</v>
      </c>
      <c r="Q65" s="20" t="s">
        <v>37</v>
      </c>
      <c r="S65" s="12" t="s">
        <v>37</v>
      </c>
      <c r="Y65" s="20" t="s">
        <v>37</v>
      </c>
      <c r="Z65" s="20" t="s">
        <v>37</v>
      </c>
    </row>
    <row r="66" spans="2:26">
      <c r="B66" s="9" t="s">
        <v>90</v>
      </c>
      <c r="C66" s="10">
        <v>3.5101791941419991E-2</v>
      </c>
      <c r="D66" s="6">
        <v>7.9501498876520182</v>
      </c>
      <c r="E66" s="1">
        <v>16.5</v>
      </c>
      <c r="F66" s="1">
        <v>7.1176470588235299</v>
      </c>
      <c r="G66" s="1">
        <v>14.5</v>
      </c>
      <c r="H66" s="1">
        <v>5.8</v>
      </c>
      <c r="I66" s="1">
        <v>20.190000000000001</v>
      </c>
      <c r="J66" s="9">
        <v>0</v>
      </c>
      <c r="K66" s="1">
        <v>0.5</v>
      </c>
      <c r="L66" s="11">
        <v>0</v>
      </c>
      <c r="M66" s="6">
        <f t="shared" si="0"/>
        <v>4.048300623720694</v>
      </c>
      <c r="N66" s="6">
        <f t="shared" si="1"/>
        <v>1.9095425048844386</v>
      </c>
      <c r="O66" s="1">
        <v>55.1</v>
      </c>
      <c r="P66" s="6">
        <f t="shared" si="2"/>
        <v>1.5686159179138452</v>
      </c>
      <c r="Q66" s="1">
        <f>T66-U66</f>
        <v>4.8</v>
      </c>
      <c r="S66" s="12" t="s">
        <v>91</v>
      </c>
      <c r="T66" s="9">
        <v>8.1</v>
      </c>
      <c r="U66" s="9">
        <v>3.3</v>
      </c>
      <c r="Y66" s="1">
        <v>57.3</v>
      </c>
      <c r="Z66" s="1">
        <v>6.75</v>
      </c>
    </row>
    <row r="67" spans="2:26">
      <c r="B67" s="9" t="s">
        <v>92</v>
      </c>
      <c r="C67" s="10">
        <v>4.7582607587229042E-2</v>
      </c>
      <c r="D67" s="6">
        <v>6.7031881132408628</v>
      </c>
      <c r="E67" s="1">
        <v>8.0647058823529427</v>
      </c>
      <c r="F67" s="1">
        <v>13.064705882352939</v>
      </c>
      <c r="G67" s="1">
        <v>6.8</v>
      </c>
      <c r="H67" s="1">
        <v>14.7</v>
      </c>
      <c r="I67" s="1">
        <v>45.54</v>
      </c>
      <c r="J67" s="9">
        <v>0</v>
      </c>
      <c r="K67" s="1">
        <v>0</v>
      </c>
      <c r="L67" s="11">
        <v>0</v>
      </c>
      <c r="M67" s="6">
        <f t="shared" si="0"/>
        <v>3.8480176754522337</v>
      </c>
      <c r="N67" s="6">
        <f t="shared" si="1"/>
        <v>1.9685099809725544</v>
      </c>
      <c r="O67" s="1">
        <v>50</v>
      </c>
      <c r="P67" s="6">
        <f t="shared" si="2"/>
        <v>0.78845736036427028</v>
      </c>
      <c r="Q67" s="1">
        <f>T67-U67</f>
        <v>2.2000000000000002</v>
      </c>
      <c r="S67" s="12" t="s">
        <v>93</v>
      </c>
      <c r="T67" s="9">
        <v>6.4</v>
      </c>
      <c r="U67" s="9">
        <v>4.2</v>
      </c>
      <c r="Y67" s="1">
        <v>46.9</v>
      </c>
      <c r="Z67" s="1">
        <v>7.16</v>
      </c>
    </row>
    <row r="68" spans="2:26">
      <c r="B68" s="9" t="s">
        <v>94</v>
      </c>
      <c r="C68" s="19" t="s">
        <v>37</v>
      </c>
      <c r="D68" s="8" t="s">
        <v>37</v>
      </c>
      <c r="E68" s="20" t="s">
        <v>37</v>
      </c>
      <c r="F68" s="20" t="s">
        <v>37</v>
      </c>
      <c r="G68" s="20" t="s">
        <v>37</v>
      </c>
      <c r="H68" s="20" t="s">
        <v>37</v>
      </c>
      <c r="I68" s="20" t="s">
        <v>37</v>
      </c>
      <c r="J68" s="21" t="s">
        <v>37</v>
      </c>
      <c r="K68" s="21" t="s">
        <v>37</v>
      </c>
      <c r="L68" s="22" t="s">
        <v>37</v>
      </c>
      <c r="M68" s="8" t="s">
        <v>37</v>
      </c>
      <c r="N68" s="8" t="s">
        <v>37</v>
      </c>
      <c r="O68" s="20" t="s">
        <v>37</v>
      </c>
      <c r="P68" s="8" t="s">
        <v>37</v>
      </c>
      <c r="Q68" s="20" t="s">
        <v>37</v>
      </c>
      <c r="S68" s="12" t="s">
        <v>37</v>
      </c>
      <c r="Y68" s="20" t="s">
        <v>37</v>
      </c>
      <c r="Z68" s="20" t="s">
        <v>37</v>
      </c>
    </row>
    <row r="69" spans="2:26">
      <c r="B69" s="9" t="s">
        <v>95</v>
      </c>
      <c r="C69" s="19" t="s">
        <v>37</v>
      </c>
      <c r="D69" s="8" t="s">
        <v>37</v>
      </c>
      <c r="E69" s="20" t="s">
        <v>37</v>
      </c>
      <c r="F69" s="20" t="s">
        <v>37</v>
      </c>
      <c r="G69" s="20" t="s">
        <v>37</v>
      </c>
      <c r="H69" s="20" t="s">
        <v>37</v>
      </c>
      <c r="I69" s="20" t="s">
        <v>37</v>
      </c>
      <c r="J69" s="21" t="s">
        <v>37</v>
      </c>
      <c r="K69" s="21" t="s">
        <v>37</v>
      </c>
      <c r="L69" s="22" t="s">
        <v>37</v>
      </c>
      <c r="M69" s="8" t="s">
        <v>37</v>
      </c>
      <c r="N69" s="8" t="s">
        <v>37</v>
      </c>
      <c r="O69" s="20" t="s">
        <v>37</v>
      </c>
      <c r="P69" s="8" t="s">
        <v>37</v>
      </c>
      <c r="Q69" s="20" t="s">
        <v>37</v>
      </c>
      <c r="S69" s="12" t="s">
        <v>37</v>
      </c>
      <c r="Y69" s="20" t="s">
        <v>37</v>
      </c>
      <c r="Z69" s="20" t="s">
        <v>37</v>
      </c>
    </row>
    <row r="70" spans="2:26">
      <c r="B70" s="9" t="s">
        <v>96</v>
      </c>
      <c r="C70" s="19" t="s">
        <v>37</v>
      </c>
      <c r="D70" s="8" t="s">
        <v>37</v>
      </c>
      <c r="E70" s="20" t="s">
        <v>37</v>
      </c>
      <c r="F70" s="20" t="s">
        <v>37</v>
      </c>
      <c r="G70" s="20" t="s">
        <v>37</v>
      </c>
      <c r="H70" s="20" t="s">
        <v>37</v>
      </c>
      <c r="I70" s="20" t="s">
        <v>37</v>
      </c>
      <c r="J70" s="21" t="s">
        <v>37</v>
      </c>
      <c r="K70" s="21" t="s">
        <v>37</v>
      </c>
      <c r="L70" s="22" t="s">
        <v>37</v>
      </c>
      <c r="M70" s="8" t="s">
        <v>37</v>
      </c>
      <c r="N70" s="8" t="s">
        <v>37</v>
      </c>
      <c r="O70" s="20" t="s">
        <v>37</v>
      </c>
      <c r="P70" s="8" t="s">
        <v>37</v>
      </c>
      <c r="Q70" s="20" t="s">
        <v>37</v>
      </c>
      <c r="S70" s="12" t="s">
        <v>37</v>
      </c>
      <c r="Y70" s="20" t="s">
        <v>37</v>
      </c>
      <c r="Z70" s="20" t="s">
        <v>37</v>
      </c>
    </row>
    <row r="71" spans="2:26">
      <c r="B71" s="9" t="s">
        <v>97</v>
      </c>
      <c r="C71" s="10">
        <v>3.8746486033540695E-2</v>
      </c>
      <c r="D71" s="6">
        <v>8.6323059985167419</v>
      </c>
      <c r="E71" s="1">
        <v>33.235294117647051</v>
      </c>
      <c r="F71" s="1">
        <v>14.18823529411765</v>
      </c>
      <c r="G71" s="1">
        <v>30.4</v>
      </c>
      <c r="H71" s="1">
        <v>12.8</v>
      </c>
      <c r="I71" s="1">
        <v>86.96</v>
      </c>
      <c r="J71" s="9">
        <v>0</v>
      </c>
      <c r="K71" s="1">
        <v>0</v>
      </c>
      <c r="L71" s="11">
        <v>0</v>
      </c>
      <c r="M71" s="6">
        <f t="shared" si="0"/>
        <v>4.2959239356204701</v>
      </c>
      <c r="N71" s="6">
        <f t="shared" si="1"/>
        <v>1.0473189942805592</v>
      </c>
      <c r="O71" s="1">
        <v>37.520000000000003</v>
      </c>
      <c r="P71" s="6">
        <f t="shared" si="2"/>
        <v>-0.61618613942381728</v>
      </c>
      <c r="Q71" s="1">
        <f t="shared" ref="Q71:Q78" si="5">T71-U71</f>
        <v>0.53999999999999981</v>
      </c>
      <c r="S71" s="12" t="s">
        <v>98</v>
      </c>
      <c r="T71" s="9">
        <v>2.4</v>
      </c>
      <c r="U71" s="9">
        <v>1.86</v>
      </c>
      <c r="Y71" s="1">
        <v>73.400000000000006</v>
      </c>
      <c r="Z71" s="1">
        <v>2.85</v>
      </c>
    </row>
    <row r="72" spans="2:26">
      <c r="B72" s="9" t="s">
        <v>99</v>
      </c>
      <c r="C72" s="10">
        <v>2.4420499955541741E-2</v>
      </c>
      <c r="D72" s="6">
        <v>6.4583382833447898</v>
      </c>
      <c r="E72" s="1">
        <v>11.376470588235291</v>
      </c>
      <c r="F72" s="1">
        <v>16.923529411764704</v>
      </c>
      <c r="G72" s="1">
        <v>13.1</v>
      </c>
      <c r="H72" s="1">
        <v>21.4</v>
      </c>
      <c r="I72" s="1">
        <v>25.73</v>
      </c>
      <c r="J72" s="9">
        <v>0</v>
      </c>
      <c r="K72" s="1">
        <v>0</v>
      </c>
      <c r="L72" s="11">
        <v>0</v>
      </c>
      <c r="M72" s="6">
        <f t="shared" si="0"/>
        <v>3.7681526350084442</v>
      </c>
      <c r="N72" s="6">
        <f t="shared" si="1"/>
        <v>1.9344157696295783</v>
      </c>
      <c r="O72" s="1">
        <v>34.700000000000003</v>
      </c>
      <c r="P72" s="6">
        <f t="shared" si="2"/>
        <v>1.2237754316221157</v>
      </c>
      <c r="Q72" s="1">
        <f t="shared" si="5"/>
        <v>3.4</v>
      </c>
      <c r="S72" s="12" t="s">
        <v>100</v>
      </c>
      <c r="T72" s="9">
        <v>6.5</v>
      </c>
      <c r="U72" s="9">
        <v>3.1</v>
      </c>
      <c r="Y72" s="1">
        <v>43.3</v>
      </c>
      <c r="Z72" s="1">
        <v>6.92</v>
      </c>
    </row>
    <row r="73" spans="2:26">
      <c r="B73" s="9" t="s">
        <v>101</v>
      </c>
      <c r="C73" s="10">
        <v>3.7154140423565518E-2</v>
      </c>
      <c r="D73" s="6">
        <v>7.3620105512597336</v>
      </c>
      <c r="E73" s="1">
        <v>23.235294117647058</v>
      </c>
      <c r="F73" s="1">
        <v>23.405882352941177</v>
      </c>
      <c r="G73" s="1">
        <v>15.9</v>
      </c>
      <c r="H73" s="1">
        <v>22.6</v>
      </c>
      <c r="I73" s="1">
        <v>68.819999999999993</v>
      </c>
      <c r="J73" s="9">
        <v>0</v>
      </c>
      <c r="K73" s="1">
        <v>1</v>
      </c>
      <c r="L73" s="11">
        <v>0</v>
      </c>
      <c r="M73" s="6">
        <f t="shared" si="0"/>
        <v>4.1092331747158513</v>
      </c>
      <c r="N73" s="6">
        <f t="shared" si="1"/>
        <v>1.7749523509116738</v>
      </c>
      <c r="O73" s="1">
        <v>57</v>
      </c>
      <c r="P73" s="6">
        <f t="shared" si="2"/>
        <v>1.3862943611198906</v>
      </c>
      <c r="Q73" s="1">
        <f t="shared" si="5"/>
        <v>4</v>
      </c>
      <c r="S73" s="12" t="s">
        <v>88</v>
      </c>
      <c r="T73" s="9">
        <v>7</v>
      </c>
      <c r="U73" s="9">
        <v>3</v>
      </c>
      <c r="Y73" s="1">
        <v>60.9</v>
      </c>
      <c r="Z73" s="1">
        <v>5.9</v>
      </c>
    </row>
    <row r="74" spans="2:26">
      <c r="B74" s="9" t="s">
        <v>102</v>
      </c>
      <c r="C74" s="10">
        <v>2.4504065634510741E-2</v>
      </c>
      <c r="D74" s="6">
        <v>7.0707241072602764</v>
      </c>
      <c r="E74" s="1">
        <v>9.6764705882352917</v>
      </c>
      <c r="F74" s="1">
        <v>15.394117647058822</v>
      </c>
      <c r="G74" s="1">
        <v>7.1</v>
      </c>
      <c r="H74" s="1">
        <v>15.8</v>
      </c>
      <c r="I74" s="1">
        <v>33.22</v>
      </c>
      <c r="J74" s="9">
        <v>0</v>
      </c>
      <c r="K74" s="1">
        <v>0.5</v>
      </c>
      <c r="L74" s="11">
        <v>1</v>
      </c>
      <c r="M74" s="6">
        <f t="shared" si="0"/>
        <v>4.1573193613834887</v>
      </c>
      <c r="N74" s="6">
        <f t="shared" si="1"/>
        <v>1.9169226121820611</v>
      </c>
      <c r="O74" s="1">
        <v>45.1</v>
      </c>
      <c r="P74" s="6">
        <f t="shared" si="2"/>
        <v>1.6677068205580758</v>
      </c>
      <c r="Q74" s="1">
        <f t="shared" si="5"/>
        <v>5.2999999999999989</v>
      </c>
      <c r="S74" s="12" t="s">
        <v>103</v>
      </c>
      <c r="T74" s="9">
        <v>8.1999999999999993</v>
      </c>
      <c r="U74" s="9">
        <v>2.9</v>
      </c>
      <c r="Y74" s="1">
        <v>63.9</v>
      </c>
      <c r="Z74" s="1">
        <v>6.8</v>
      </c>
    </row>
    <row r="75" spans="2:26">
      <c r="B75" s="9" t="s">
        <v>104</v>
      </c>
      <c r="C75" s="10">
        <v>2.6900711003421285E-2</v>
      </c>
      <c r="D75" s="6">
        <v>7.6103576183128379</v>
      </c>
      <c r="E75" s="1">
        <v>17.588235294117649</v>
      </c>
      <c r="F75" s="1">
        <v>15.03529411764706</v>
      </c>
      <c r="G75" s="1">
        <v>18.7</v>
      </c>
      <c r="H75" s="1">
        <v>14.2</v>
      </c>
      <c r="I75" s="1">
        <v>40.19</v>
      </c>
      <c r="J75" s="9">
        <v>0</v>
      </c>
      <c r="K75" s="1">
        <v>1</v>
      </c>
      <c r="L75" s="11">
        <v>0</v>
      </c>
      <c r="M75" s="6">
        <f t="shared" si="0"/>
        <v>3.8712010109078911</v>
      </c>
      <c r="N75" s="6">
        <f t="shared" si="1"/>
        <v>1.9242486522741338</v>
      </c>
      <c r="O75" s="1">
        <v>55</v>
      </c>
      <c r="P75" s="6">
        <f t="shared" si="2"/>
        <v>1.3862943611198906</v>
      </c>
      <c r="Q75" s="1">
        <f t="shared" si="5"/>
        <v>4</v>
      </c>
      <c r="S75" s="12" t="s">
        <v>105</v>
      </c>
      <c r="T75" s="9">
        <v>7.3</v>
      </c>
      <c r="U75" s="9">
        <v>3.3</v>
      </c>
      <c r="Y75" s="1">
        <v>48</v>
      </c>
      <c r="Z75" s="1">
        <v>6.85</v>
      </c>
    </row>
    <row r="76" spans="2:26">
      <c r="B76" s="9" t="s">
        <v>106</v>
      </c>
      <c r="C76" s="10">
        <v>2.4954228486237073E-2</v>
      </c>
      <c r="D76" s="6">
        <v>7.0326242610280065</v>
      </c>
      <c r="E76" s="1">
        <v>13.829411764705881</v>
      </c>
      <c r="F76" s="1">
        <v>15.205882352941174</v>
      </c>
      <c r="G76" s="1">
        <v>10.9</v>
      </c>
      <c r="H76" s="1">
        <v>14.5</v>
      </c>
      <c r="I76" s="1">
        <v>22.84</v>
      </c>
      <c r="J76" s="9">
        <v>0</v>
      </c>
      <c r="K76" s="1">
        <v>1</v>
      </c>
      <c r="L76" s="11">
        <v>0</v>
      </c>
      <c r="M76" s="6">
        <f t="shared" si="0"/>
        <v>3.9721769282478934</v>
      </c>
      <c r="N76" s="6">
        <f t="shared" si="1"/>
        <v>1.9416152247724325</v>
      </c>
      <c r="O76" s="1">
        <v>49.71</v>
      </c>
      <c r="P76" s="6">
        <f t="shared" si="2"/>
        <v>0.47000362924573591</v>
      </c>
      <c r="Q76" s="1">
        <f t="shared" si="5"/>
        <v>1.6000000000000005</v>
      </c>
      <c r="S76" s="12" t="s">
        <v>48</v>
      </c>
      <c r="T76" s="9">
        <v>5.4</v>
      </c>
      <c r="U76" s="9">
        <v>3.8</v>
      </c>
      <c r="Y76" s="1">
        <v>53.1</v>
      </c>
      <c r="Z76" s="1">
        <v>6.97</v>
      </c>
    </row>
    <row r="77" spans="2:26">
      <c r="B77" s="9" t="s">
        <v>107</v>
      </c>
      <c r="C77" s="10">
        <v>8.4399260048866331E-2</v>
      </c>
      <c r="D77" s="6">
        <v>7.9865049385539955</v>
      </c>
      <c r="E77" s="1">
        <v>34.564705882352939</v>
      </c>
      <c r="F77" s="1">
        <v>8.588235294117645</v>
      </c>
      <c r="G77" s="1">
        <v>41.98571428571428</v>
      </c>
      <c r="H77" s="1">
        <v>7.3285714285714292</v>
      </c>
      <c r="I77" s="1">
        <v>40.26</v>
      </c>
      <c r="J77" s="9">
        <v>0</v>
      </c>
      <c r="K77" s="1">
        <v>0</v>
      </c>
      <c r="L77" s="11">
        <v>0</v>
      </c>
      <c r="M77" s="6">
        <f t="shared" si="0"/>
        <v>4.209160236650682</v>
      </c>
      <c r="N77" s="6">
        <f t="shared" si="1"/>
        <v>1.1019400787607843</v>
      </c>
      <c r="O77" s="1">
        <v>27.19</v>
      </c>
      <c r="P77" s="6">
        <f t="shared" si="2"/>
        <v>0.13976194237515882</v>
      </c>
      <c r="Q77" s="1">
        <f t="shared" si="5"/>
        <v>1.1500000000000001</v>
      </c>
      <c r="R77" s="9" t="s">
        <v>108</v>
      </c>
      <c r="S77" s="12" t="s">
        <v>109</v>
      </c>
      <c r="T77" s="9">
        <v>2.7</v>
      </c>
      <c r="U77" s="9">
        <v>1.55</v>
      </c>
      <c r="Y77" s="1">
        <v>67.3</v>
      </c>
      <c r="Z77" s="1">
        <v>3.01</v>
      </c>
    </row>
    <row r="78" spans="2:26">
      <c r="B78" s="9" t="s">
        <v>110</v>
      </c>
      <c r="C78" s="10">
        <v>7.214160916376261E-2</v>
      </c>
      <c r="D78" s="6">
        <v>6.0661080901037474</v>
      </c>
      <c r="E78" s="1">
        <v>28.735294117647062</v>
      </c>
      <c r="F78" s="1">
        <v>4.7529411764705882</v>
      </c>
      <c r="G78" s="1">
        <v>15.8</v>
      </c>
      <c r="H78" s="1">
        <v>3.5</v>
      </c>
      <c r="I78" s="1">
        <v>24.51</v>
      </c>
      <c r="J78" s="9">
        <v>0</v>
      </c>
      <c r="K78" s="1">
        <v>0</v>
      </c>
      <c r="L78" s="11">
        <v>0</v>
      </c>
      <c r="M78" s="6">
        <f t="shared" si="0"/>
        <v>4.1896547420264252</v>
      </c>
      <c r="N78" s="6">
        <f t="shared" si="1"/>
        <v>0.84586826757760925</v>
      </c>
      <c r="O78" s="1">
        <v>23.38</v>
      </c>
      <c r="P78" s="6">
        <f t="shared" si="2"/>
        <v>-0.15082288973458352</v>
      </c>
      <c r="Q78" s="1">
        <f t="shared" si="5"/>
        <v>0.8600000000000001</v>
      </c>
      <c r="S78" s="12" t="s">
        <v>111</v>
      </c>
      <c r="T78" s="9">
        <v>2.25</v>
      </c>
      <c r="U78" s="9">
        <v>1.39</v>
      </c>
      <c r="Y78" s="1">
        <v>66</v>
      </c>
      <c r="Z78" s="1">
        <v>2.33</v>
      </c>
    </row>
    <row r="79" spans="2:26">
      <c r="B79" s="9" t="s">
        <v>112</v>
      </c>
      <c r="C79" s="19" t="s">
        <v>37</v>
      </c>
      <c r="D79" s="8" t="s">
        <v>37</v>
      </c>
      <c r="E79" s="20" t="s">
        <v>37</v>
      </c>
      <c r="F79" s="20" t="s">
        <v>37</v>
      </c>
      <c r="G79" s="20" t="s">
        <v>37</v>
      </c>
      <c r="H79" s="20" t="s">
        <v>37</v>
      </c>
      <c r="I79" s="20" t="s">
        <v>37</v>
      </c>
      <c r="J79" s="21" t="s">
        <v>37</v>
      </c>
      <c r="K79" s="21" t="s">
        <v>37</v>
      </c>
      <c r="L79" s="22" t="s">
        <v>37</v>
      </c>
      <c r="M79" s="8" t="s">
        <v>37</v>
      </c>
      <c r="N79" s="8" t="s">
        <v>37</v>
      </c>
      <c r="O79" s="20" t="s">
        <v>37</v>
      </c>
      <c r="P79" s="8" t="s">
        <v>37</v>
      </c>
      <c r="Q79" s="20" t="s">
        <v>37</v>
      </c>
      <c r="S79" s="12" t="s">
        <v>37</v>
      </c>
      <c r="Y79" s="20" t="s">
        <v>37</v>
      </c>
      <c r="Z79" s="20" t="s">
        <v>37</v>
      </c>
    </row>
    <row r="80" spans="2:26">
      <c r="B80" s="9" t="s">
        <v>113</v>
      </c>
      <c r="C80" s="19" t="s">
        <v>37</v>
      </c>
      <c r="D80" s="8" t="s">
        <v>37</v>
      </c>
      <c r="E80" s="20" t="s">
        <v>37</v>
      </c>
      <c r="F80" s="20" t="s">
        <v>37</v>
      </c>
      <c r="G80" s="20" t="s">
        <v>37</v>
      </c>
      <c r="H80" s="20" t="s">
        <v>37</v>
      </c>
      <c r="I80" s="20" t="s">
        <v>37</v>
      </c>
      <c r="J80" s="21" t="s">
        <v>37</v>
      </c>
      <c r="K80" s="21" t="s">
        <v>37</v>
      </c>
      <c r="L80" s="22" t="s">
        <v>37</v>
      </c>
      <c r="M80" s="8" t="s">
        <v>37</v>
      </c>
      <c r="N80" s="8" t="s">
        <v>37</v>
      </c>
      <c r="O80" s="20" t="s">
        <v>37</v>
      </c>
      <c r="P80" s="8" t="s">
        <v>37</v>
      </c>
      <c r="Q80" s="20" t="s">
        <v>37</v>
      </c>
      <c r="S80" s="12" t="s">
        <v>37</v>
      </c>
      <c r="Y80" s="20" t="s">
        <v>37</v>
      </c>
      <c r="Z80" s="20" t="s">
        <v>37</v>
      </c>
    </row>
    <row r="81" spans="2:26">
      <c r="B81" s="9" t="s">
        <v>114</v>
      </c>
      <c r="C81" s="10">
        <v>5.3807976265353719E-2</v>
      </c>
      <c r="D81" s="6">
        <v>8.0465493572830784</v>
      </c>
      <c r="E81" s="1">
        <v>26.347058823529409</v>
      </c>
      <c r="F81" s="1">
        <v>9.4117647058823533</v>
      </c>
      <c r="G81" s="1">
        <v>19.3</v>
      </c>
      <c r="H81" s="1">
        <v>11.8</v>
      </c>
      <c r="I81" s="1">
        <v>17.54</v>
      </c>
      <c r="J81" s="9">
        <v>0</v>
      </c>
      <c r="K81" s="1">
        <v>0</v>
      </c>
      <c r="L81" s="11">
        <v>0</v>
      </c>
      <c r="M81" s="6">
        <f t="shared" si="0"/>
        <v>4.2326561780196128</v>
      </c>
      <c r="N81" s="6">
        <f t="shared" si="1"/>
        <v>1.0508216248317612</v>
      </c>
      <c r="O81" s="1">
        <v>31.99</v>
      </c>
      <c r="P81" s="6">
        <f t="shared" si="2"/>
        <v>-1.5141277326297766</v>
      </c>
      <c r="Q81" s="1">
        <f>T81-U81</f>
        <v>0.21999999999999975</v>
      </c>
      <c r="S81" s="12" t="s">
        <v>115</v>
      </c>
      <c r="T81" s="9">
        <v>2.63</v>
      </c>
      <c r="U81" s="9">
        <v>2.41</v>
      </c>
      <c r="Y81" s="1">
        <v>68.900000000000006</v>
      </c>
      <c r="Z81" s="1">
        <v>2.86</v>
      </c>
    </row>
    <row r="82" spans="2:26">
      <c r="B82" s="9" t="s">
        <v>116</v>
      </c>
      <c r="C82" s="19" t="s">
        <v>37</v>
      </c>
      <c r="D82" s="8" t="s">
        <v>37</v>
      </c>
      <c r="E82" s="20" t="s">
        <v>37</v>
      </c>
      <c r="F82" s="20" t="s">
        <v>37</v>
      </c>
      <c r="G82" s="20" t="s">
        <v>37</v>
      </c>
      <c r="H82" s="20" t="s">
        <v>37</v>
      </c>
      <c r="I82" s="20" t="s">
        <v>37</v>
      </c>
      <c r="J82" s="21" t="s">
        <v>37</v>
      </c>
      <c r="K82" s="21" t="s">
        <v>37</v>
      </c>
      <c r="L82" s="22" t="s">
        <v>37</v>
      </c>
      <c r="M82" s="8" t="s">
        <v>37</v>
      </c>
      <c r="N82" s="8" t="s">
        <v>37</v>
      </c>
      <c r="O82" s="20" t="s">
        <v>37</v>
      </c>
      <c r="P82" s="8" t="s">
        <v>37</v>
      </c>
      <c r="Q82" s="20" t="s">
        <v>37</v>
      </c>
      <c r="S82" s="12" t="s">
        <v>37</v>
      </c>
      <c r="Y82" s="20" t="s">
        <v>37</v>
      </c>
      <c r="Z82" s="20" t="s">
        <v>37</v>
      </c>
    </row>
    <row r="83" spans="2:26">
      <c r="B83" s="9" t="s">
        <v>117</v>
      </c>
      <c r="C83" s="19" t="s">
        <v>37</v>
      </c>
      <c r="D83" s="8" t="s">
        <v>37</v>
      </c>
      <c r="E83" s="20" t="s">
        <v>37</v>
      </c>
      <c r="F83" s="20" t="s">
        <v>37</v>
      </c>
      <c r="G83" s="20" t="s">
        <v>37</v>
      </c>
      <c r="H83" s="20" t="s">
        <v>37</v>
      </c>
      <c r="I83" s="20" t="s">
        <v>37</v>
      </c>
      <c r="J83" s="21" t="s">
        <v>37</v>
      </c>
      <c r="K83" s="21" t="s">
        <v>37</v>
      </c>
      <c r="L83" s="22" t="s">
        <v>37</v>
      </c>
      <c r="M83" s="8" t="s">
        <v>37</v>
      </c>
      <c r="N83" s="8" t="s">
        <v>37</v>
      </c>
      <c r="O83" s="20" t="s">
        <v>37</v>
      </c>
      <c r="P83" s="8" t="s">
        <v>37</v>
      </c>
      <c r="Q83" s="20" t="s">
        <v>37</v>
      </c>
      <c r="S83" s="12" t="s">
        <v>37</v>
      </c>
      <c r="Y83" s="20" t="s">
        <v>37</v>
      </c>
      <c r="Z83" s="20" t="s">
        <v>37</v>
      </c>
    </row>
    <row r="84" spans="2:26">
      <c r="B84" s="9" t="s">
        <v>118</v>
      </c>
      <c r="C84" s="10">
        <v>5.7545333058876269E-2</v>
      </c>
      <c r="D84" s="6">
        <v>7.3620105512597336</v>
      </c>
      <c r="E84" s="1">
        <v>14.111764705882351</v>
      </c>
      <c r="F84" s="1">
        <v>13.13529411764706</v>
      </c>
      <c r="G84" s="1">
        <v>12.7</v>
      </c>
      <c r="H84" s="1">
        <v>9.8000000000000007</v>
      </c>
      <c r="I84" s="1">
        <v>52.42</v>
      </c>
      <c r="J84" s="9">
        <v>0</v>
      </c>
      <c r="K84" s="1">
        <v>0</v>
      </c>
      <c r="L84" s="11">
        <v>0</v>
      </c>
      <c r="M84" s="6">
        <f t="shared" si="0"/>
        <v>3.912023005428146</v>
      </c>
      <c r="N84" s="6">
        <f t="shared" si="1"/>
        <v>1.9892432737616872</v>
      </c>
      <c r="O84" s="1">
        <v>49.46</v>
      </c>
      <c r="P84" s="6">
        <f t="shared" si="2"/>
        <v>1.5475625087160132</v>
      </c>
      <c r="Q84" s="1">
        <f>T84-U84</f>
        <v>4.7000000000000011</v>
      </c>
      <c r="S84" s="12" t="s">
        <v>69</v>
      </c>
      <c r="T84" s="9">
        <v>8.8000000000000007</v>
      </c>
      <c r="U84" s="9">
        <v>4.0999999999999996</v>
      </c>
      <c r="Y84" s="1">
        <v>50</v>
      </c>
      <c r="Z84" s="1">
        <v>7.31</v>
      </c>
    </row>
    <row r="85" spans="2:26">
      <c r="B85" s="9" t="s">
        <v>119</v>
      </c>
      <c r="C85" s="19" t="s">
        <v>37</v>
      </c>
      <c r="D85" s="8" t="s">
        <v>37</v>
      </c>
      <c r="E85" s="20" t="s">
        <v>37</v>
      </c>
      <c r="F85" s="20" t="s">
        <v>37</v>
      </c>
      <c r="G85" s="20" t="s">
        <v>37</v>
      </c>
      <c r="H85" s="20" t="s">
        <v>37</v>
      </c>
      <c r="I85" s="20" t="s">
        <v>37</v>
      </c>
      <c r="J85" s="21" t="s">
        <v>37</v>
      </c>
      <c r="K85" s="21" t="s">
        <v>37</v>
      </c>
      <c r="L85" s="22" t="s">
        <v>37</v>
      </c>
      <c r="M85" s="8" t="s">
        <v>37</v>
      </c>
      <c r="N85" s="8" t="s">
        <v>37</v>
      </c>
      <c r="O85" s="20" t="s">
        <v>37</v>
      </c>
      <c r="P85" s="8" t="s">
        <v>37</v>
      </c>
      <c r="Q85" s="20" t="s">
        <v>37</v>
      </c>
      <c r="S85" s="12" t="s">
        <v>37</v>
      </c>
      <c r="Y85" s="20" t="s">
        <v>37</v>
      </c>
      <c r="Z85" s="20" t="s">
        <v>37</v>
      </c>
    </row>
    <row r="86" spans="2:26">
      <c r="B86" s="9" t="s">
        <v>120</v>
      </c>
      <c r="C86" s="19" t="s">
        <v>37</v>
      </c>
      <c r="D86" s="8" t="s">
        <v>37</v>
      </c>
      <c r="E86" s="20" t="s">
        <v>37</v>
      </c>
      <c r="F86" s="20" t="s">
        <v>37</v>
      </c>
      <c r="G86" s="20" t="s">
        <v>37</v>
      </c>
      <c r="H86" s="20" t="s">
        <v>37</v>
      </c>
      <c r="I86" s="20" t="s">
        <v>37</v>
      </c>
      <c r="J86" s="21" t="s">
        <v>37</v>
      </c>
      <c r="K86" s="21" t="s">
        <v>37</v>
      </c>
      <c r="L86" s="22" t="s">
        <v>37</v>
      </c>
      <c r="M86" s="8" t="s">
        <v>37</v>
      </c>
      <c r="N86" s="8" t="s">
        <v>37</v>
      </c>
      <c r="O86" s="20" t="s">
        <v>37</v>
      </c>
      <c r="P86" s="8" t="s">
        <v>37</v>
      </c>
      <c r="Q86" s="20" t="s">
        <v>37</v>
      </c>
      <c r="S86" s="12" t="s">
        <v>37</v>
      </c>
      <c r="Y86" s="20" t="s">
        <v>37</v>
      </c>
      <c r="Z86" s="20" t="s">
        <v>37</v>
      </c>
    </row>
    <row r="87" spans="2:26">
      <c r="B87" s="9" t="s">
        <v>121</v>
      </c>
      <c r="C87" s="10">
        <v>5.7545333058876269E-2</v>
      </c>
      <c r="D87" s="6">
        <v>7.3620105512597336</v>
      </c>
      <c r="E87" s="1">
        <v>14.111764705882351</v>
      </c>
      <c r="F87" s="1">
        <v>13.13529411764706</v>
      </c>
      <c r="G87" s="1">
        <v>12.7</v>
      </c>
      <c r="H87" s="1">
        <v>9.8000000000000007</v>
      </c>
      <c r="I87" s="1">
        <v>52.42</v>
      </c>
      <c r="J87" s="9">
        <v>0</v>
      </c>
      <c r="K87" s="1">
        <v>1</v>
      </c>
      <c r="L87" s="11">
        <v>0</v>
      </c>
      <c r="M87" s="6">
        <f t="shared" si="0"/>
        <v>4.1573193613834887</v>
      </c>
      <c r="N87" s="6">
        <f t="shared" si="1"/>
        <v>1.6331544390514163</v>
      </c>
      <c r="O87" s="1">
        <v>46.02</v>
      </c>
      <c r="P87" s="6">
        <f t="shared" si="2"/>
        <v>0.33647223662121256</v>
      </c>
      <c r="Q87" s="1">
        <f>T87-U87</f>
        <v>1.3999999999999995</v>
      </c>
      <c r="S87" s="12" t="s">
        <v>76</v>
      </c>
      <c r="T87" s="9">
        <v>4.5999999999999996</v>
      </c>
      <c r="U87" s="9">
        <v>3.2</v>
      </c>
      <c r="Y87" s="1">
        <v>63.9</v>
      </c>
      <c r="Z87" s="1">
        <v>5.12</v>
      </c>
    </row>
    <row r="88" spans="2:26">
      <c r="B88" s="9" t="s">
        <v>122</v>
      </c>
      <c r="C88" s="19" t="s">
        <v>37</v>
      </c>
      <c r="D88" s="8" t="s">
        <v>37</v>
      </c>
      <c r="E88" s="20" t="s">
        <v>37</v>
      </c>
      <c r="F88" s="20" t="s">
        <v>37</v>
      </c>
      <c r="G88" s="20" t="s">
        <v>37</v>
      </c>
      <c r="H88" s="20" t="s">
        <v>37</v>
      </c>
      <c r="I88" s="20" t="s">
        <v>37</v>
      </c>
      <c r="J88" s="21" t="s">
        <v>37</v>
      </c>
      <c r="K88" s="21" t="s">
        <v>37</v>
      </c>
      <c r="L88" s="22" t="s">
        <v>37</v>
      </c>
      <c r="M88" s="8" t="s">
        <v>37</v>
      </c>
      <c r="N88" s="8" t="s">
        <v>37</v>
      </c>
      <c r="O88" s="20" t="s">
        <v>37</v>
      </c>
      <c r="P88" s="8" t="s">
        <v>37</v>
      </c>
      <c r="Q88" s="20" t="s">
        <v>37</v>
      </c>
      <c r="S88" s="12" t="s">
        <v>37</v>
      </c>
      <c r="Y88" s="20" t="s">
        <v>37</v>
      </c>
      <c r="Z88" s="20" t="s">
        <v>37</v>
      </c>
    </row>
    <row r="89" spans="2:26">
      <c r="B89" s="9" t="s">
        <v>123</v>
      </c>
      <c r="C89" s="19" t="s">
        <v>37</v>
      </c>
      <c r="D89" s="8" t="s">
        <v>37</v>
      </c>
      <c r="E89" s="20" t="s">
        <v>37</v>
      </c>
      <c r="F89" s="20" t="s">
        <v>37</v>
      </c>
      <c r="G89" s="20" t="s">
        <v>37</v>
      </c>
      <c r="H89" s="20" t="s">
        <v>37</v>
      </c>
      <c r="I89" s="20" t="s">
        <v>37</v>
      </c>
      <c r="J89" s="21" t="s">
        <v>37</v>
      </c>
      <c r="K89" s="21" t="s">
        <v>37</v>
      </c>
      <c r="L89" s="22" t="s">
        <v>37</v>
      </c>
      <c r="M89" s="8" t="s">
        <v>37</v>
      </c>
      <c r="N89" s="8" t="s">
        <v>37</v>
      </c>
      <c r="O89" s="20" t="s">
        <v>37</v>
      </c>
      <c r="P89" s="8" t="s">
        <v>37</v>
      </c>
      <c r="Q89" s="20" t="s">
        <v>37</v>
      </c>
      <c r="S89" s="12" t="s">
        <v>37</v>
      </c>
      <c r="Y89" s="20" t="s">
        <v>37</v>
      </c>
      <c r="Z89" s="20" t="s">
        <v>37</v>
      </c>
    </row>
    <row r="90" spans="2:26">
      <c r="B90" s="9" t="s">
        <v>124</v>
      </c>
      <c r="C90" s="10">
        <v>2.1008573695923682E-2</v>
      </c>
      <c r="D90" s="6">
        <v>8.828054536815424</v>
      </c>
      <c r="E90" s="1">
        <v>18.747058823529411</v>
      </c>
      <c r="F90" s="1">
        <v>19.264705882352942</v>
      </c>
      <c r="G90" s="1">
        <v>17.3</v>
      </c>
      <c r="H90" s="1">
        <v>19.8</v>
      </c>
      <c r="I90" s="1">
        <v>43.53</v>
      </c>
      <c r="J90" s="9">
        <v>0</v>
      </c>
      <c r="K90" s="1">
        <v>0</v>
      </c>
      <c r="L90" s="11">
        <v>0</v>
      </c>
      <c r="M90" s="6">
        <f t="shared" si="0"/>
        <v>4.2598590006996737</v>
      </c>
      <c r="N90" s="6">
        <f t="shared" si="1"/>
        <v>0.9895411936137477</v>
      </c>
      <c r="O90" s="1">
        <v>25.3</v>
      </c>
      <c r="P90" s="6">
        <f t="shared" si="2"/>
        <v>-0.84397007029452908</v>
      </c>
      <c r="Q90" s="1">
        <f>T90-U90</f>
        <v>0.42999999999999994</v>
      </c>
      <c r="S90" s="12" t="s">
        <v>125</v>
      </c>
      <c r="T90" s="9">
        <v>2.15</v>
      </c>
      <c r="U90" s="9">
        <v>1.72</v>
      </c>
      <c r="Y90" s="1">
        <v>70.8</v>
      </c>
      <c r="Z90" s="1">
        <v>2.69</v>
      </c>
    </row>
    <row r="91" spans="2:26">
      <c r="B91" s="9" t="s">
        <v>126</v>
      </c>
      <c r="C91" s="10">
        <v>2.2887495441482719E-2</v>
      </c>
      <c r="D91" s="6">
        <v>9.1997848580366668</v>
      </c>
      <c r="E91" s="1">
        <v>21.611764705882358</v>
      </c>
      <c r="F91" s="1">
        <v>15.088235294117647</v>
      </c>
      <c r="G91" s="1">
        <v>20.7</v>
      </c>
      <c r="H91" s="1">
        <v>15.7</v>
      </c>
      <c r="I91" s="1">
        <v>9.41</v>
      </c>
      <c r="J91" s="9">
        <v>0</v>
      </c>
      <c r="K91" s="1">
        <v>0</v>
      </c>
      <c r="L91" s="11">
        <v>0</v>
      </c>
      <c r="M91" s="6">
        <f t="shared" si="0"/>
        <v>4.2456340097683265</v>
      </c>
      <c r="N91" s="6">
        <f t="shared" si="1"/>
        <v>1.2947271675944001</v>
      </c>
      <c r="O91" s="1">
        <v>34.880000000000003</v>
      </c>
      <c r="P91" s="6">
        <f t="shared" si="2"/>
        <v>-6.1875403718087765E-2</v>
      </c>
      <c r="Q91" s="1">
        <f>T91-U91</f>
        <v>0.93999999999999972</v>
      </c>
      <c r="S91" s="12" t="s">
        <v>127</v>
      </c>
      <c r="T91" s="9">
        <v>2.76</v>
      </c>
      <c r="U91" s="9">
        <v>1.82</v>
      </c>
      <c r="Y91" s="1">
        <v>69.8</v>
      </c>
      <c r="Z91" s="1">
        <v>3.65</v>
      </c>
    </row>
    <row r="92" spans="2:26">
      <c r="B92" s="9" t="s">
        <v>128</v>
      </c>
      <c r="C92" s="19" t="s">
        <v>37</v>
      </c>
      <c r="D92" s="8" t="s">
        <v>37</v>
      </c>
      <c r="E92" s="20" t="s">
        <v>37</v>
      </c>
      <c r="F92" s="20" t="s">
        <v>37</v>
      </c>
      <c r="G92" s="20" t="s">
        <v>37</v>
      </c>
      <c r="H92" s="20" t="s">
        <v>37</v>
      </c>
      <c r="I92" s="20" t="s">
        <v>37</v>
      </c>
      <c r="J92" s="21" t="s">
        <v>37</v>
      </c>
      <c r="K92" s="21" t="s">
        <v>37</v>
      </c>
      <c r="L92" s="22" t="s">
        <v>37</v>
      </c>
      <c r="M92" s="8" t="s">
        <v>37</v>
      </c>
      <c r="N92" s="8" t="s">
        <v>37</v>
      </c>
      <c r="O92" s="20" t="s">
        <v>37</v>
      </c>
      <c r="P92" s="8" t="s">
        <v>37</v>
      </c>
      <c r="Q92" s="20" t="s">
        <v>37</v>
      </c>
      <c r="S92" s="12" t="s">
        <v>37</v>
      </c>
      <c r="Y92" s="20" t="s">
        <v>37</v>
      </c>
      <c r="Z92" s="20" t="s">
        <v>37</v>
      </c>
    </row>
    <row r="93" spans="2:26">
      <c r="B93" s="9" t="s">
        <v>129</v>
      </c>
      <c r="C93" s="10">
        <v>1.2996563366618474E-2</v>
      </c>
      <c r="D93" s="6">
        <v>8.7543185402508659</v>
      </c>
      <c r="E93" s="1">
        <v>17.7</v>
      </c>
      <c r="F93" s="1">
        <v>9.2823529411764714</v>
      </c>
      <c r="G93" s="1">
        <v>16.100000000000001</v>
      </c>
      <c r="H93" s="1">
        <v>8.8000000000000007</v>
      </c>
      <c r="I93" s="1">
        <v>45.89</v>
      </c>
      <c r="J93" s="9">
        <v>0</v>
      </c>
      <c r="K93" s="1">
        <v>1</v>
      </c>
      <c r="L93" s="11">
        <v>0</v>
      </c>
      <c r="M93" s="6">
        <f t="shared" si="0"/>
        <v>4.0910056609565864</v>
      </c>
      <c r="N93" s="6">
        <f t="shared" si="1"/>
        <v>1.8656293177945105</v>
      </c>
      <c r="O93" s="1">
        <v>45.2</v>
      </c>
      <c r="P93" s="6">
        <f t="shared" si="2"/>
        <v>1.4816045409242156</v>
      </c>
      <c r="Q93" s="1">
        <f>T93-U93</f>
        <v>4.4000000000000004</v>
      </c>
      <c r="S93" s="12" t="s">
        <v>130</v>
      </c>
      <c r="T93" s="9">
        <v>7</v>
      </c>
      <c r="U93" s="9">
        <v>2.6</v>
      </c>
      <c r="Y93" s="1">
        <v>59.8</v>
      </c>
      <c r="Z93" s="1">
        <v>6.46</v>
      </c>
    </row>
    <row r="94" spans="2:26">
      <c r="B94" s="9" t="s">
        <v>131</v>
      </c>
      <c r="C94" s="10">
        <v>7.0364351114557147E-2</v>
      </c>
      <c r="D94" s="6">
        <v>6.6214056517641344</v>
      </c>
      <c r="E94" s="1">
        <v>9.4250000000000007</v>
      </c>
      <c r="F94" s="1">
        <v>21.762499999999999</v>
      </c>
      <c r="G94" s="1">
        <v>0.1</v>
      </c>
      <c r="H94" s="1">
        <v>24</v>
      </c>
      <c r="I94" s="1">
        <v>46.48</v>
      </c>
      <c r="J94" s="9">
        <v>0</v>
      </c>
      <c r="K94" s="1">
        <v>1</v>
      </c>
      <c r="L94" s="11">
        <v>0</v>
      </c>
      <c r="M94" s="6">
        <f t="shared" si="0"/>
        <v>3.6216707044204863</v>
      </c>
      <c r="N94" s="6">
        <f t="shared" si="1"/>
        <v>1.9416152247724325</v>
      </c>
      <c r="O94" s="1">
        <v>39.5</v>
      </c>
      <c r="P94" s="6">
        <f t="shared" si="2"/>
        <v>1.1631508098056806</v>
      </c>
      <c r="Q94" s="1">
        <f>T94-U94</f>
        <v>3.1999999999999993</v>
      </c>
      <c r="R94" s="9" t="s">
        <v>132</v>
      </c>
      <c r="S94" s="12" t="s">
        <v>133</v>
      </c>
      <c r="T94" s="9">
        <v>8.6</v>
      </c>
      <c r="U94" s="9">
        <v>5.4</v>
      </c>
      <c r="Y94" s="1">
        <v>37.4</v>
      </c>
      <c r="Z94" s="1">
        <v>6.97</v>
      </c>
    </row>
    <row r="95" spans="2:26">
      <c r="B95" s="9" t="s">
        <v>134</v>
      </c>
      <c r="C95" s="10">
        <v>5.060717704918255E-2</v>
      </c>
      <c r="D95" s="6">
        <v>7.560601162768557</v>
      </c>
      <c r="E95" s="1">
        <v>29.464705882352945</v>
      </c>
      <c r="F95" s="1">
        <v>20.047058823529415</v>
      </c>
      <c r="G95" s="1">
        <v>28.2</v>
      </c>
      <c r="H95" s="1">
        <v>26.9</v>
      </c>
      <c r="I95" s="1">
        <v>32.619999999999997</v>
      </c>
      <c r="J95" s="9">
        <v>0</v>
      </c>
      <c r="K95" s="1">
        <v>0</v>
      </c>
      <c r="L95" s="11">
        <v>0</v>
      </c>
      <c r="M95" s="6">
        <f>LN(Y95)</f>
        <v>4.1478853291501308</v>
      </c>
      <c r="N95" s="6">
        <f>LN(Z95)</f>
        <v>1.0331844833456545</v>
      </c>
      <c r="O95" s="1">
        <v>31.18</v>
      </c>
      <c r="P95" s="6">
        <f t="shared" ref="P95:P158" si="6">LN(Q95)</f>
        <v>2.9558802241544644E-2</v>
      </c>
      <c r="Q95" s="1">
        <f>T95-U95</f>
        <v>1.0300000000000002</v>
      </c>
      <c r="S95" s="12" t="s">
        <v>135</v>
      </c>
      <c r="T95" s="9">
        <v>2.4300000000000002</v>
      </c>
      <c r="U95" s="9">
        <v>1.4</v>
      </c>
      <c r="Y95" s="1">
        <v>63.3</v>
      </c>
      <c r="Z95" s="1">
        <v>2.81</v>
      </c>
    </row>
    <row r="96" spans="2:26">
      <c r="B96" s="9" t="s">
        <v>136</v>
      </c>
      <c r="C96" s="19" t="s">
        <v>37</v>
      </c>
      <c r="D96" s="8" t="s">
        <v>37</v>
      </c>
      <c r="E96" s="20" t="s">
        <v>37</v>
      </c>
      <c r="F96" s="20" t="s">
        <v>37</v>
      </c>
      <c r="G96" s="20" t="s">
        <v>37</v>
      </c>
      <c r="H96" s="20" t="s">
        <v>37</v>
      </c>
      <c r="I96" s="20" t="s">
        <v>37</v>
      </c>
      <c r="J96" s="21" t="s">
        <v>37</v>
      </c>
      <c r="K96" s="21" t="s">
        <v>37</v>
      </c>
      <c r="L96" s="22" t="s">
        <v>37</v>
      </c>
      <c r="M96" s="8" t="s">
        <v>37</v>
      </c>
      <c r="N96" s="8" t="s">
        <v>37</v>
      </c>
      <c r="O96" s="20" t="s">
        <v>37</v>
      </c>
      <c r="P96" s="8" t="s">
        <v>37</v>
      </c>
      <c r="Q96" s="20" t="s">
        <v>37</v>
      </c>
      <c r="S96" s="12" t="s">
        <v>37</v>
      </c>
      <c r="Y96" s="20" t="s">
        <v>37</v>
      </c>
      <c r="Z96" s="20" t="s">
        <v>37</v>
      </c>
    </row>
    <row r="97" spans="2:26">
      <c r="B97" s="9" t="s">
        <v>137</v>
      </c>
      <c r="C97" s="19" t="s">
        <v>37</v>
      </c>
      <c r="D97" s="8" t="s">
        <v>37</v>
      </c>
      <c r="E97" s="20" t="s">
        <v>37</v>
      </c>
      <c r="F97" s="20" t="s">
        <v>37</v>
      </c>
      <c r="G97" s="20" t="s">
        <v>37</v>
      </c>
      <c r="H97" s="20" t="s">
        <v>37</v>
      </c>
      <c r="I97" s="20" t="s">
        <v>37</v>
      </c>
      <c r="J97" s="21" t="s">
        <v>37</v>
      </c>
      <c r="K97" s="21" t="s">
        <v>37</v>
      </c>
      <c r="L97" s="22" t="s">
        <v>37</v>
      </c>
      <c r="M97" s="8" t="s">
        <v>37</v>
      </c>
      <c r="N97" s="8" t="s">
        <v>37</v>
      </c>
      <c r="O97" s="20" t="s">
        <v>37</v>
      </c>
      <c r="P97" s="8" t="s">
        <v>37</v>
      </c>
      <c r="Q97" s="20" t="s">
        <v>37</v>
      </c>
      <c r="S97" s="12" t="s">
        <v>37</v>
      </c>
      <c r="Y97" s="20" t="s">
        <v>37</v>
      </c>
      <c r="Z97" s="20" t="s">
        <v>37</v>
      </c>
    </row>
    <row r="98" spans="2:26">
      <c r="Y98" s="1"/>
      <c r="Z98" s="1"/>
    </row>
    <row r="99" spans="2:26">
      <c r="Y99" s="1"/>
      <c r="Z99" s="1"/>
    </row>
    <row r="100" spans="2:26">
      <c r="B100" s="13" t="s">
        <v>138</v>
      </c>
      <c r="C100" s="14" t="s">
        <v>18</v>
      </c>
      <c r="D100" s="7"/>
      <c r="E100" s="15"/>
      <c r="F100" s="15"/>
      <c r="G100" s="15"/>
      <c r="H100" s="15"/>
      <c r="I100" s="15"/>
      <c r="J100" s="13"/>
      <c r="K100" s="13"/>
      <c r="L100" s="16"/>
      <c r="O100" s="15"/>
      <c r="Q100" s="15"/>
      <c r="R100" s="13" t="s">
        <v>19</v>
      </c>
      <c r="S100" s="17" t="s">
        <v>20</v>
      </c>
      <c r="T100" s="13" t="s">
        <v>21</v>
      </c>
      <c r="Y100" s="15"/>
      <c r="Z100" s="15"/>
    </row>
    <row r="101" spans="2:26">
      <c r="C101" s="10" t="s">
        <v>23</v>
      </c>
      <c r="D101" s="6" t="s">
        <v>2</v>
      </c>
      <c r="E101" s="1" t="s">
        <v>24</v>
      </c>
      <c r="F101" s="1" t="s">
        <v>25</v>
      </c>
      <c r="G101" s="1" t="s">
        <v>26</v>
      </c>
      <c r="H101" s="1" t="s">
        <v>27</v>
      </c>
      <c r="I101" s="1" t="s">
        <v>28</v>
      </c>
      <c r="J101" s="9" t="s">
        <v>29</v>
      </c>
      <c r="K101" s="1" t="s">
        <v>30</v>
      </c>
      <c r="L101" s="11" t="s">
        <v>31</v>
      </c>
      <c r="M101" s="6" t="s">
        <v>3</v>
      </c>
      <c r="N101" s="6" t="s">
        <v>4</v>
      </c>
      <c r="O101" s="1" t="s">
        <v>0</v>
      </c>
      <c r="P101" s="6" t="s">
        <v>5</v>
      </c>
      <c r="Q101" s="1" t="s">
        <v>1</v>
      </c>
      <c r="T101" s="9" t="s">
        <v>32</v>
      </c>
      <c r="U101" s="9" t="s">
        <v>33</v>
      </c>
      <c r="V101" s="9" t="s">
        <v>32</v>
      </c>
      <c r="W101" s="9" t="s">
        <v>33</v>
      </c>
      <c r="Y101" s="1" t="s">
        <v>3</v>
      </c>
      <c r="Z101" s="1" t="s">
        <v>4</v>
      </c>
    </row>
    <row r="102" spans="2:26">
      <c r="B102" s="9" t="s">
        <v>34</v>
      </c>
      <c r="C102" s="10">
        <v>2.6132982697024743E-2</v>
      </c>
      <c r="D102" s="6">
        <v>6.9017372066565743</v>
      </c>
      <c r="E102" s="1">
        <v>3.0352941176470587</v>
      </c>
      <c r="F102" s="1">
        <v>36.523529411764706</v>
      </c>
      <c r="G102" s="1">
        <v>2.2999999999999998</v>
      </c>
      <c r="H102" s="1">
        <v>31.1</v>
      </c>
      <c r="I102" s="1">
        <v>22.39</v>
      </c>
      <c r="J102" s="9">
        <v>0</v>
      </c>
      <c r="K102" s="1">
        <v>0.1</v>
      </c>
      <c r="L102" s="11">
        <v>0</v>
      </c>
      <c r="M102" s="6">
        <f>LN(Y102)</f>
        <v>3.8286413964890951</v>
      </c>
      <c r="N102" s="6">
        <f>LN(Z102)</f>
        <v>1.8855533485144158</v>
      </c>
      <c r="O102" s="1">
        <v>33.340000000000003</v>
      </c>
      <c r="P102" s="6">
        <f t="shared" si="6"/>
        <v>0.13976194237515863</v>
      </c>
      <c r="Q102" s="1">
        <f>(T102-U102+V102-W102)</f>
        <v>1.1499999999999999</v>
      </c>
      <c r="S102" s="12">
        <v>1977</v>
      </c>
      <c r="V102" s="9">
        <v>3.64</v>
      </c>
      <c r="W102" s="9">
        <v>2.4900000000000002</v>
      </c>
      <c r="Y102" s="1">
        <v>46</v>
      </c>
      <c r="Z102" s="1">
        <v>6.59</v>
      </c>
    </row>
    <row r="103" spans="2:26">
      <c r="B103" s="9" t="s">
        <v>35</v>
      </c>
      <c r="C103" s="19" t="s">
        <v>37</v>
      </c>
      <c r="D103" s="8" t="s">
        <v>37</v>
      </c>
      <c r="E103" s="20" t="s">
        <v>37</v>
      </c>
      <c r="F103" s="20" t="s">
        <v>37</v>
      </c>
      <c r="G103" s="20" t="s">
        <v>37</v>
      </c>
      <c r="H103" s="20" t="s">
        <v>37</v>
      </c>
      <c r="I103" s="20" t="s">
        <v>37</v>
      </c>
      <c r="J103" s="21" t="s">
        <v>37</v>
      </c>
      <c r="K103" s="21" t="s">
        <v>37</v>
      </c>
      <c r="L103" s="22" t="s">
        <v>37</v>
      </c>
      <c r="M103" s="8" t="s">
        <v>37</v>
      </c>
      <c r="N103" s="8" t="s">
        <v>37</v>
      </c>
      <c r="O103" s="20" t="s">
        <v>37</v>
      </c>
      <c r="P103" s="8" t="s">
        <v>37</v>
      </c>
      <c r="Q103" s="20" t="s">
        <v>37</v>
      </c>
      <c r="S103" s="23" t="s">
        <v>37</v>
      </c>
      <c r="Y103" s="20" t="s">
        <v>37</v>
      </c>
      <c r="Z103" s="20" t="s">
        <v>37</v>
      </c>
    </row>
    <row r="104" spans="2:26">
      <c r="B104" s="9" t="s">
        <v>36</v>
      </c>
      <c r="C104" s="10">
        <v>-7.8077409591408298E-3</v>
      </c>
      <c r="D104" s="6">
        <v>7.5755846515577927</v>
      </c>
      <c r="E104" s="1">
        <v>10.694117647058821</v>
      </c>
      <c r="F104" s="1">
        <v>20.341176470588234</v>
      </c>
      <c r="G104" s="1">
        <v>24.1</v>
      </c>
      <c r="H104" s="1">
        <v>22.9</v>
      </c>
      <c r="I104" s="1">
        <v>57.04</v>
      </c>
      <c r="J104" s="9">
        <v>0</v>
      </c>
      <c r="K104" s="1">
        <v>1</v>
      </c>
      <c r="L104" s="11">
        <v>1</v>
      </c>
      <c r="M104" s="6">
        <f t="shared" ref="M104:N111" si="7">LN(Y104)</f>
        <v>3.8691155044168695</v>
      </c>
      <c r="N104" s="6">
        <f t="shared" si="7"/>
        <v>1.860974538249528</v>
      </c>
      <c r="O104" s="1">
        <v>51.57</v>
      </c>
      <c r="P104" s="6">
        <f t="shared" si="6"/>
        <v>1.1297879061365594</v>
      </c>
      <c r="Q104" s="1">
        <f>(T104-U104+V104-W104)/2</f>
        <v>3.0950000000000002</v>
      </c>
      <c r="S104" s="12" t="s">
        <v>139</v>
      </c>
      <c r="T104" s="9">
        <v>6.2</v>
      </c>
      <c r="U104" s="9">
        <v>2.8</v>
      </c>
      <c r="V104" s="9">
        <v>5.84</v>
      </c>
      <c r="W104" s="9">
        <v>3.05</v>
      </c>
      <c r="X104" s="9" t="s">
        <v>140</v>
      </c>
      <c r="Y104" s="1">
        <v>47.9</v>
      </c>
      <c r="Z104" s="1">
        <v>6.43</v>
      </c>
    </row>
    <row r="105" spans="2:26">
      <c r="B105" s="9" t="s">
        <v>38</v>
      </c>
      <c r="C105" s="10">
        <v>3.1733996565997943E-2</v>
      </c>
      <c r="D105" s="6">
        <v>7.2827611796055933</v>
      </c>
      <c r="E105" s="1">
        <v>19.692857142857147</v>
      </c>
      <c r="F105" s="1">
        <v>30.107142857142861</v>
      </c>
      <c r="G105" s="1">
        <v>24.2</v>
      </c>
      <c r="H105" s="1">
        <v>24</v>
      </c>
      <c r="I105" s="1">
        <v>107.39</v>
      </c>
      <c r="J105" s="9">
        <v>1</v>
      </c>
      <c r="K105" s="1">
        <v>0.5</v>
      </c>
      <c r="L105" s="11">
        <v>1</v>
      </c>
      <c r="M105" s="6">
        <f t="shared" si="7"/>
        <v>3.9454577815143836</v>
      </c>
      <c r="N105" s="6">
        <f t="shared" si="7"/>
        <v>1.9139771019523042</v>
      </c>
      <c r="O105" s="1">
        <v>52</v>
      </c>
      <c r="P105" s="6">
        <f t="shared" si="6"/>
        <v>1.0296194171811583</v>
      </c>
      <c r="Q105" s="1">
        <f t="shared" ref="Q105:Q110" si="8">(T105-U105+V105-W105)</f>
        <v>2.8000000000000003</v>
      </c>
      <c r="R105" s="9" t="s">
        <v>141</v>
      </c>
      <c r="S105" s="12" t="s">
        <v>142</v>
      </c>
      <c r="T105" s="9">
        <v>5.9</v>
      </c>
      <c r="U105" s="9">
        <v>3.1</v>
      </c>
      <c r="Y105" s="1">
        <v>51.7</v>
      </c>
      <c r="Z105" s="1">
        <v>6.78</v>
      </c>
    </row>
    <row r="106" spans="2:26">
      <c r="B106" s="9" t="s">
        <v>39</v>
      </c>
      <c r="C106" s="10">
        <v>1.647622489876488E-3</v>
      </c>
      <c r="D106" s="6">
        <v>8.2377438038909325</v>
      </c>
      <c r="E106" s="1">
        <v>17.952941176470588</v>
      </c>
      <c r="F106" s="1">
        <v>11.017647058823528</v>
      </c>
      <c r="G106" s="1">
        <v>23.7</v>
      </c>
      <c r="H106" s="1">
        <v>10.9</v>
      </c>
      <c r="I106" s="1">
        <v>16.47</v>
      </c>
      <c r="J106" s="9">
        <v>0</v>
      </c>
      <c r="K106" s="1">
        <v>0.5</v>
      </c>
      <c r="L106" s="11">
        <v>0</v>
      </c>
      <c r="M106" s="6">
        <f t="shared" si="7"/>
        <v>4.1108738641733114</v>
      </c>
      <c r="N106" s="6">
        <f t="shared" si="7"/>
        <v>1.4838746894587547</v>
      </c>
      <c r="O106" s="1">
        <v>60.29</v>
      </c>
      <c r="P106" s="6">
        <f t="shared" si="6"/>
        <v>1.5040773967762742</v>
      </c>
      <c r="Q106" s="1">
        <f t="shared" si="8"/>
        <v>4.5</v>
      </c>
      <c r="S106" s="12" t="s">
        <v>143</v>
      </c>
      <c r="T106" s="9">
        <v>6.7</v>
      </c>
      <c r="U106" s="9">
        <v>2.2000000000000002</v>
      </c>
      <c r="Y106" s="1">
        <v>61</v>
      </c>
      <c r="Z106" s="1">
        <v>4.41</v>
      </c>
    </row>
    <row r="107" spans="2:26">
      <c r="B107" s="9" t="s">
        <v>40</v>
      </c>
      <c r="C107" s="10">
        <v>1.042982714790508E-2</v>
      </c>
      <c r="D107" s="6">
        <v>6.0753460310886842</v>
      </c>
      <c r="E107" s="1">
        <v>9.6058823529411761</v>
      </c>
      <c r="F107" s="1">
        <v>20.894117647058824</v>
      </c>
      <c r="G107" s="1">
        <v>10.1</v>
      </c>
      <c r="H107" s="1">
        <v>20.100000000000001</v>
      </c>
      <c r="I107" s="1">
        <v>44.36</v>
      </c>
      <c r="J107" s="9">
        <v>1</v>
      </c>
      <c r="K107" s="1">
        <v>1</v>
      </c>
      <c r="L107" s="11">
        <v>1</v>
      </c>
      <c r="M107" s="6">
        <f t="shared" si="7"/>
        <v>3.7471483622379123</v>
      </c>
      <c r="N107" s="6">
        <f t="shared" si="7"/>
        <v>1.8656293177945105</v>
      </c>
      <c r="O107" s="1">
        <v>39</v>
      </c>
      <c r="P107" s="6">
        <f t="shared" si="6"/>
        <v>1.1631508098056809</v>
      </c>
      <c r="Q107" s="1">
        <f t="shared" si="8"/>
        <v>3.1999999999999997</v>
      </c>
      <c r="S107" s="12" t="s">
        <v>144</v>
      </c>
      <c r="V107" s="9">
        <v>6.06</v>
      </c>
      <c r="W107" s="9">
        <v>2.86</v>
      </c>
      <c r="Y107" s="1">
        <v>42.4</v>
      </c>
      <c r="Z107" s="1">
        <v>6.46</v>
      </c>
    </row>
    <row r="108" spans="2:26">
      <c r="B108" s="9" t="s">
        <v>41</v>
      </c>
      <c r="C108" s="10">
        <v>1.4525818413978264E-2</v>
      </c>
      <c r="D108" s="6">
        <v>6.1114673395026786</v>
      </c>
      <c r="E108" s="1">
        <v>7.2</v>
      </c>
      <c r="F108" s="1">
        <v>17.023529411764706</v>
      </c>
      <c r="G108" s="1">
        <v>4.8</v>
      </c>
      <c r="H108" s="1">
        <v>12.1</v>
      </c>
      <c r="I108" s="1">
        <v>30.38</v>
      </c>
      <c r="J108" s="9">
        <v>1</v>
      </c>
      <c r="K108" s="1">
        <v>1</v>
      </c>
      <c r="L108" s="11">
        <v>1</v>
      </c>
      <c r="M108" s="6">
        <f t="shared" si="7"/>
        <v>3.8155121050473024</v>
      </c>
      <c r="N108" s="6">
        <f t="shared" si="7"/>
        <v>1.8656293177945105</v>
      </c>
      <c r="O108" s="1">
        <v>42</v>
      </c>
      <c r="P108" s="6">
        <f t="shared" si="6"/>
        <v>1.0296194171811581</v>
      </c>
      <c r="Q108" s="1">
        <f t="shared" si="8"/>
        <v>2.8</v>
      </c>
      <c r="T108" s="9">
        <v>7</v>
      </c>
      <c r="U108" s="9">
        <v>4.2</v>
      </c>
      <c r="Y108" s="1">
        <v>45.4</v>
      </c>
      <c r="Z108" s="1">
        <v>6.46</v>
      </c>
    </row>
    <row r="109" spans="2:26">
      <c r="B109" s="9" t="s">
        <v>42</v>
      </c>
      <c r="C109" s="10">
        <v>9.2106870526174611E-3</v>
      </c>
      <c r="D109" s="6">
        <v>6.7889717429921701</v>
      </c>
      <c r="E109" s="1">
        <v>10.505882352941175</v>
      </c>
      <c r="F109" s="1">
        <v>20.77058823529412</v>
      </c>
      <c r="G109" s="1">
        <v>6.9</v>
      </c>
      <c r="H109" s="1">
        <v>23.6</v>
      </c>
      <c r="I109" s="1">
        <v>50.03</v>
      </c>
      <c r="J109" s="9">
        <v>1</v>
      </c>
      <c r="K109" s="1">
        <v>1</v>
      </c>
      <c r="L109" s="11">
        <v>0</v>
      </c>
      <c r="M109" s="6">
        <f t="shared" si="7"/>
        <v>3.9415818076696905</v>
      </c>
      <c r="N109" s="6">
        <f t="shared" si="7"/>
        <v>1.8405496333974869</v>
      </c>
      <c r="O109" s="1">
        <v>49</v>
      </c>
      <c r="P109" s="6">
        <f t="shared" si="6"/>
        <v>0.29266961396281987</v>
      </c>
      <c r="Q109" s="1">
        <f t="shared" si="8"/>
        <v>1.3399999999999999</v>
      </c>
      <c r="S109" s="12" t="s">
        <v>43</v>
      </c>
      <c r="V109" s="9">
        <v>5.78</v>
      </c>
      <c r="W109" s="9">
        <v>4.4400000000000004</v>
      </c>
      <c r="Y109" s="1">
        <v>51.5</v>
      </c>
      <c r="Z109" s="1">
        <v>6.3</v>
      </c>
    </row>
    <row r="110" spans="2:26">
      <c r="B110" s="9" t="s">
        <v>44</v>
      </c>
      <c r="C110" s="10">
        <v>-2.2182652276967862E-2</v>
      </c>
      <c r="D110" s="6">
        <v>6.5971457018866513</v>
      </c>
      <c r="E110" s="1">
        <v>4.5705882352941174</v>
      </c>
      <c r="F110" s="1">
        <v>20.6</v>
      </c>
      <c r="G110" s="1">
        <v>4.3</v>
      </c>
      <c r="H110" s="1">
        <v>27.7</v>
      </c>
      <c r="I110" s="1">
        <v>54.99</v>
      </c>
      <c r="J110" s="9">
        <v>1</v>
      </c>
      <c r="K110" s="1">
        <v>1</v>
      </c>
      <c r="L110" s="11">
        <v>1</v>
      </c>
      <c r="M110" s="6">
        <f t="shared" si="7"/>
        <v>3.7999735016195233</v>
      </c>
      <c r="N110" s="6">
        <f t="shared" si="7"/>
        <v>1.6677068205580761</v>
      </c>
      <c r="O110" s="1">
        <v>43</v>
      </c>
      <c r="P110" s="6">
        <f t="shared" si="6"/>
        <v>-1.0050335853501225E-2</v>
      </c>
      <c r="Q110" s="1">
        <f t="shared" si="8"/>
        <v>0.99000000000000021</v>
      </c>
      <c r="V110" s="9">
        <v>4.7300000000000004</v>
      </c>
      <c r="W110" s="9">
        <v>3.74</v>
      </c>
      <c r="Y110" s="1">
        <v>44.7</v>
      </c>
      <c r="Z110" s="1">
        <v>5.3</v>
      </c>
    </row>
    <row r="111" spans="2:26">
      <c r="B111" s="9" t="s">
        <v>45</v>
      </c>
      <c r="C111" s="10">
        <v>1.6590370687806222E-2</v>
      </c>
      <c r="D111" s="6">
        <v>7.8601850574721652</v>
      </c>
      <c r="E111" s="1">
        <v>15.235294117647056</v>
      </c>
      <c r="F111" s="1">
        <v>12.076470588235294</v>
      </c>
      <c r="G111" s="1">
        <v>14.4</v>
      </c>
      <c r="H111" s="1">
        <v>10.4</v>
      </c>
      <c r="I111" s="1">
        <v>30.94</v>
      </c>
      <c r="J111" s="9">
        <v>0</v>
      </c>
      <c r="K111" s="1">
        <v>1</v>
      </c>
      <c r="L111" s="11">
        <v>0</v>
      </c>
      <c r="M111" s="6">
        <f t="shared" si="7"/>
        <v>4.1108738641733114</v>
      </c>
      <c r="N111" s="6">
        <f t="shared" si="7"/>
        <v>1.3862943611198906</v>
      </c>
      <c r="O111" s="1">
        <v>54.5</v>
      </c>
      <c r="P111" s="6">
        <f t="shared" si="6"/>
        <v>1.1346227261911428</v>
      </c>
      <c r="Q111" s="1">
        <f>(T111-U111+V111-W111)/2</f>
        <v>3.1100000000000003</v>
      </c>
      <c r="S111" s="12" t="s">
        <v>145</v>
      </c>
      <c r="T111" s="9">
        <v>5.6</v>
      </c>
      <c r="U111" s="9">
        <v>1.8</v>
      </c>
      <c r="V111" s="9">
        <v>4.66</v>
      </c>
      <c r="W111" s="9">
        <v>2.2400000000000002</v>
      </c>
      <c r="X111" s="9" t="s">
        <v>140</v>
      </c>
      <c r="Y111" s="1">
        <v>61</v>
      </c>
      <c r="Z111" s="1">
        <v>4</v>
      </c>
    </row>
    <row r="112" spans="2:26">
      <c r="B112" s="9" t="s">
        <v>47</v>
      </c>
      <c r="C112" s="19" t="s">
        <v>37</v>
      </c>
      <c r="D112" s="8" t="s">
        <v>37</v>
      </c>
      <c r="E112" s="20" t="s">
        <v>37</v>
      </c>
      <c r="F112" s="20" t="s">
        <v>37</v>
      </c>
      <c r="G112" s="20" t="s">
        <v>37</v>
      </c>
      <c r="H112" s="20" t="s">
        <v>37</v>
      </c>
      <c r="I112" s="20" t="s">
        <v>37</v>
      </c>
      <c r="J112" s="21" t="s">
        <v>37</v>
      </c>
      <c r="K112" s="21" t="s">
        <v>37</v>
      </c>
      <c r="L112" s="22" t="s">
        <v>37</v>
      </c>
      <c r="M112" s="8" t="s">
        <v>37</v>
      </c>
      <c r="N112" s="8" t="s">
        <v>37</v>
      </c>
      <c r="O112" s="20" t="s">
        <v>37</v>
      </c>
      <c r="P112" s="8" t="s">
        <v>37</v>
      </c>
      <c r="Q112" s="20" t="s">
        <v>37</v>
      </c>
      <c r="S112" s="12" t="s">
        <v>37</v>
      </c>
      <c r="Y112" s="20" t="s">
        <v>37</v>
      </c>
      <c r="Z112" s="20" t="s">
        <v>37</v>
      </c>
    </row>
    <row r="113" spans="2:26">
      <c r="B113" s="9" t="s">
        <v>49</v>
      </c>
      <c r="C113" s="19" t="s">
        <v>37</v>
      </c>
      <c r="D113" s="8" t="s">
        <v>37</v>
      </c>
      <c r="E113" s="20" t="s">
        <v>37</v>
      </c>
      <c r="F113" s="20" t="s">
        <v>37</v>
      </c>
      <c r="G113" s="20" t="s">
        <v>37</v>
      </c>
      <c r="H113" s="20" t="s">
        <v>37</v>
      </c>
      <c r="I113" s="20" t="s">
        <v>37</v>
      </c>
      <c r="J113" s="21" t="s">
        <v>37</v>
      </c>
      <c r="K113" s="21" t="s">
        <v>37</v>
      </c>
      <c r="L113" s="22" t="s">
        <v>37</v>
      </c>
      <c r="M113" s="8" t="s">
        <v>37</v>
      </c>
      <c r="N113" s="8" t="s">
        <v>37</v>
      </c>
      <c r="O113" s="20" t="s">
        <v>37</v>
      </c>
      <c r="P113" s="8" t="s">
        <v>37</v>
      </c>
      <c r="Q113" s="20" t="s">
        <v>37</v>
      </c>
      <c r="S113" s="12" t="s">
        <v>37</v>
      </c>
      <c r="Y113" s="20" t="s">
        <v>37</v>
      </c>
      <c r="Z113" s="20" t="s">
        <v>37</v>
      </c>
    </row>
    <row r="114" spans="2:26">
      <c r="B114" s="9" t="s">
        <v>51</v>
      </c>
      <c r="C114" s="19" t="s">
        <v>37</v>
      </c>
      <c r="D114" s="8" t="s">
        <v>37</v>
      </c>
      <c r="E114" s="20" t="s">
        <v>37</v>
      </c>
      <c r="F114" s="20" t="s">
        <v>37</v>
      </c>
      <c r="G114" s="20" t="s">
        <v>37</v>
      </c>
      <c r="H114" s="20" t="s">
        <v>37</v>
      </c>
      <c r="I114" s="20" t="s">
        <v>37</v>
      </c>
      <c r="J114" s="21" t="s">
        <v>37</v>
      </c>
      <c r="K114" s="21" t="s">
        <v>37</v>
      </c>
      <c r="L114" s="22" t="s">
        <v>37</v>
      </c>
      <c r="M114" s="8" t="s">
        <v>37</v>
      </c>
      <c r="N114" s="8" t="s">
        <v>37</v>
      </c>
      <c r="O114" s="20" t="s">
        <v>37</v>
      </c>
      <c r="P114" s="8" t="s">
        <v>37</v>
      </c>
      <c r="Q114" s="20" t="s">
        <v>37</v>
      </c>
      <c r="S114" s="12" t="s">
        <v>37</v>
      </c>
      <c r="Y114" s="20" t="s">
        <v>37</v>
      </c>
      <c r="Z114" s="20" t="s">
        <v>37</v>
      </c>
    </row>
    <row r="115" spans="2:26">
      <c r="B115" s="9" t="s">
        <v>53</v>
      </c>
      <c r="C115" s="10">
        <v>5.6051003465942828E-3</v>
      </c>
      <c r="D115" s="6">
        <v>7.6290038896529575</v>
      </c>
      <c r="E115" s="1">
        <v>18.264705882352942</v>
      </c>
      <c r="F115" s="1">
        <v>10.341176470588236</v>
      </c>
      <c r="G115" s="1">
        <v>18.5</v>
      </c>
      <c r="H115" s="1">
        <v>6.3</v>
      </c>
      <c r="I115" s="1">
        <v>49.09</v>
      </c>
      <c r="J115" s="9">
        <v>0</v>
      </c>
      <c r="K115" s="1">
        <v>1</v>
      </c>
      <c r="L115" s="11">
        <v>0</v>
      </c>
      <c r="M115" s="6">
        <f t="shared" ref="M115:N118" si="9">LN(Y115)</f>
        <v>4.1141471895182802</v>
      </c>
      <c r="N115" s="6">
        <f t="shared" si="9"/>
        <v>1.6233408176030919</v>
      </c>
      <c r="O115" s="1">
        <v>45</v>
      </c>
      <c r="P115" s="6">
        <f t="shared" si="6"/>
        <v>0.96508089604358704</v>
      </c>
      <c r="Q115" s="1">
        <f>(T115-U115+V115-W115)/2</f>
        <v>2.625</v>
      </c>
      <c r="S115" s="12" t="s">
        <v>146</v>
      </c>
      <c r="T115" s="9">
        <v>5.8</v>
      </c>
      <c r="U115" s="9">
        <v>2.6</v>
      </c>
      <c r="V115" s="9">
        <v>4.8</v>
      </c>
      <c r="W115" s="9">
        <v>2.75</v>
      </c>
      <c r="X115" s="9" t="s">
        <v>140</v>
      </c>
      <c r="Y115" s="1">
        <v>61.2</v>
      </c>
      <c r="Z115" s="1">
        <v>5.07</v>
      </c>
    </row>
    <row r="116" spans="2:26">
      <c r="B116" s="9" t="s">
        <v>55</v>
      </c>
      <c r="C116" s="10">
        <v>1.0018023922436781E-3</v>
      </c>
      <c r="D116" s="6">
        <v>7.9320031523613848</v>
      </c>
      <c r="E116" s="1">
        <v>20.947058823529414</v>
      </c>
      <c r="F116" s="1">
        <v>17.135294117647057</v>
      </c>
      <c r="G116" s="1">
        <v>24.3</v>
      </c>
      <c r="H116" s="1">
        <v>17.899999999999999</v>
      </c>
      <c r="I116" s="1">
        <v>52.78</v>
      </c>
      <c r="J116" s="9">
        <v>0</v>
      </c>
      <c r="K116" s="1">
        <v>1</v>
      </c>
      <c r="L116" s="11">
        <v>0</v>
      </c>
      <c r="M116" s="6">
        <f t="shared" si="9"/>
        <v>4.1009891049407692</v>
      </c>
      <c r="N116" s="6">
        <f t="shared" si="9"/>
        <v>1.7316555451583497</v>
      </c>
      <c r="O116" s="1">
        <v>68.260000000000005</v>
      </c>
      <c r="P116" s="6">
        <f t="shared" si="6"/>
        <v>1.3350010667323402</v>
      </c>
      <c r="Q116" s="1">
        <f>(T116-U116+V116-W116)</f>
        <v>3.8000000000000003</v>
      </c>
      <c r="S116" s="12" t="s">
        <v>147</v>
      </c>
      <c r="T116" s="9">
        <v>6.4</v>
      </c>
      <c r="U116" s="9">
        <v>2.6</v>
      </c>
      <c r="Y116" s="1">
        <v>60.4</v>
      </c>
      <c r="Z116" s="1">
        <v>5.65</v>
      </c>
    </row>
    <row r="117" spans="2:26">
      <c r="B117" s="9" t="s">
        <v>57</v>
      </c>
      <c r="C117" s="10">
        <v>1.9366445493328055E-2</v>
      </c>
      <c r="D117" s="6">
        <v>7.2232956795623142</v>
      </c>
      <c r="E117" s="1">
        <v>5.5</v>
      </c>
      <c r="F117" s="1">
        <v>31.829411764705878</v>
      </c>
      <c r="G117" s="1">
        <v>5.6</v>
      </c>
      <c r="H117" s="1">
        <v>41.2</v>
      </c>
      <c r="I117" s="1">
        <v>56.27</v>
      </c>
      <c r="J117" s="9">
        <v>0</v>
      </c>
      <c r="K117" s="1">
        <v>1</v>
      </c>
      <c r="L117" s="11">
        <v>0</v>
      </c>
      <c r="M117" s="6">
        <f t="shared" si="9"/>
        <v>3.9926809084456005</v>
      </c>
      <c r="N117" s="6">
        <f t="shared" si="9"/>
        <v>1.6826883741736931</v>
      </c>
      <c r="O117" s="1">
        <v>38</v>
      </c>
      <c r="P117" s="6">
        <f t="shared" si="6"/>
        <v>0.73716406597672002</v>
      </c>
      <c r="Q117" s="1">
        <f>(T117-U117+V117-W117)/2</f>
        <v>2.0900000000000007</v>
      </c>
      <c r="S117" s="12" t="s">
        <v>148</v>
      </c>
      <c r="T117" s="9">
        <v>5.7</v>
      </c>
      <c r="U117" s="9">
        <v>3.4</v>
      </c>
      <c r="V117" s="9">
        <v>4.82</v>
      </c>
      <c r="W117" s="9">
        <v>2.94</v>
      </c>
      <c r="X117" s="9" t="s">
        <v>140</v>
      </c>
      <c r="Y117" s="1">
        <v>54.2</v>
      </c>
      <c r="Z117" s="1">
        <v>5.38</v>
      </c>
    </row>
    <row r="118" spans="2:26">
      <c r="B118" s="9" t="s">
        <v>58</v>
      </c>
      <c r="C118" s="10">
        <v>-8.0242243065737906E-3</v>
      </c>
      <c r="D118" s="6">
        <v>7.6652847184713506</v>
      </c>
      <c r="E118" s="1">
        <v>8.2588235294117638</v>
      </c>
      <c r="F118" s="1">
        <v>24.55294117647059</v>
      </c>
      <c r="G118" s="1">
        <v>9.6</v>
      </c>
      <c r="H118" s="1">
        <v>19.600000000000001</v>
      </c>
      <c r="I118" s="1">
        <v>75.989999999999995</v>
      </c>
      <c r="J118" s="9">
        <v>0</v>
      </c>
      <c r="K118" s="1">
        <v>1</v>
      </c>
      <c r="L118" s="11">
        <v>0</v>
      </c>
      <c r="M118" s="6">
        <f t="shared" si="9"/>
        <v>4.0604430105464191</v>
      </c>
      <c r="N118" s="6">
        <f t="shared" si="9"/>
        <v>1.7681496035889213</v>
      </c>
      <c r="O118" s="1">
        <v>48.4</v>
      </c>
      <c r="P118" s="6">
        <f t="shared" si="6"/>
        <v>1.2527629684953681</v>
      </c>
      <c r="Q118" s="1">
        <f>(T118-U118+V118-W118)</f>
        <v>3.5</v>
      </c>
      <c r="S118" s="12" t="s">
        <v>149</v>
      </c>
      <c r="T118" s="9">
        <v>6</v>
      </c>
      <c r="U118" s="9">
        <v>2.5</v>
      </c>
      <c r="Y118" s="1">
        <v>58</v>
      </c>
      <c r="Z118" s="1">
        <v>5.86</v>
      </c>
    </row>
    <row r="119" spans="2:26">
      <c r="B119" s="9" t="s">
        <v>59</v>
      </c>
      <c r="C119" s="19" t="s">
        <v>37</v>
      </c>
      <c r="D119" s="8" t="s">
        <v>37</v>
      </c>
      <c r="E119" s="20" t="s">
        <v>37</v>
      </c>
      <c r="F119" s="20" t="s">
        <v>37</v>
      </c>
      <c r="G119" s="20" t="s">
        <v>37</v>
      </c>
      <c r="H119" s="20" t="s">
        <v>37</v>
      </c>
      <c r="I119" s="20" t="s">
        <v>37</v>
      </c>
      <c r="J119" s="21" t="s">
        <v>37</v>
      </c>
      <c r="K119" s="21" t="s">
        <v>37</v>
      </c>
      <c r="L119" s="22" t="s">
        <v>37</v>
      </c>
      <c r="M119" s="8" t="s">
        <v>37</v>
      </c>
      <c r="N119" s="8" t="s">
        <v>37</v>
      </c>
      <c r="O119" s="20" t="s">
        <v>37</v>
      </c>
      <c r="P119" s="8" t="s">
        <v>37</v>
      </c>
      <c r="Q119" s="20" t="s">
        <v>37</v>
      </c>
      <c r="S119" s="12" t="s">
        <v>37</v>
      </c>
      <c r="Y119" s="20" t="s">
        <v>37</v>
      </c>
      <c r="Z119" s="20" t="s">
        <v>37</v>
      </c>
    </row>
    <row r="120" spans="2:26">
      <c r="B120" s="9" t="s">
        <v>61</v>
      </c>
      <c r="C120" s="19" t="s">
        <v>37</v>
      </c>
      <c r="D120" s="8" t="s">
        <v>37</v>
      </c>
      <c r="E120" s="20" t="s">
        <v>37</v>
      </c>
      <c r="F120" s="20" t="s">
        <v>37</v>
      </c>
      <c r="G120" s="20" t="s">
        <v>37</v>
      </c>
      <c r="H120" s="20" t="s">
        <v>37</v>
      </c>
      <c r="I120" s="20" t="s">
        <v>37</v>
      </c>
      <c r="J120" s="21" t="s">
        <v>37</v>
      </c>
      <c r="K120" s="21" t="s">
        <v>37</v>
      </c>
      <c r="L120" s="22" t="s">
        <v>37</v>
      </c>
      <c r="M120" s="8" t="s">
        <v>37</v>
      </c>
      <c r="N120" s="8" t="s">
        <v>37</v>
      </c>
      <c r="O120" s="20" t="s">
        <v>37</v>
      </c>
      <c r="P120" s="8" t="s">
        <v>37</v>
      </c>
      <c r="Q120" s="20" t="s">
        <v>37</v>
      </c>
      <c r="S120" s="12" t="s">
        <v>37</v>
      </c>
      <c r="Y120" s="20" t="s">
        <v>37</v>
      </c>
      <c r="Z120" s="20" t="s">
        <v>37</v>
      </c>
    </row>
    <row r="121" spans="2:26">
      <c r="B121" s="9" t="s">
        <v>63</v>
      </c>
      <c r="C121" s="10">
        <v>6.0353873994406504E-3</v>
      </c>
      <c r="D121" s="6">
        <v>6.7661917146603505</v>
      </c>
      <c r="E121" s="1">
        <v>4.6941176470588237</v>
      </c>
      <c r="F121" s="1">
        <v>20.71764705882353</v>
      </c>
      <c r="G121" s="1">
        <v>5.2</v>
      </c>
      <c r="H121" s="1">
        <v>18.399999999999999</v>
      </c>
      <c r="I121" s="1">
        <v>31.75</v>
      </c>
      <c r="J121" s="9">
        <v>1</v>
      </c>
      <c r="K121" s="1">
        <v>1</v>
      </c>
      <c r="L121" s="11">
        <v>0</v>
      </c>
      <c r="M121" s="6">
        <f>LN(Y121)</f>
        <v>3.9239515762934198</v>
      </c>
      <c r="N121" s="6">
        <f>LN(Z121)</f>
        <v>1.8809906029559975</v>
      </c>
      <c r="O121" s="1">
        <v>35.9</v>
      </c>
      <c r="P121" s="6">
        <f t="shared" si="6"/>
        <v>0.88994675653455291</v>
      </c>
      <c r="Q121" s="1">
        <f>(T121-U121+V121-W121)/2</f>
        <v>2.4349999999999996</v>
      </c>
      <c r="S121" s="12" t="s">
        <v>64</v>
      </c>
      <c r="T121" s="9">
        <v>7.1</v>
      </c>
      <c r="U121" s="9">
        <v>4.9000000000000004</v>
      </c>
      <c r="V121" s="9">
        <v>5.36</v>
      </c>
      <c r="W121" s="9">
        <v>2.69</v>
      </c>
      <c r="X121" s="9" t="s">
        <v>140</v>
      </c>
      <c r="Y121" s="1">
        <v>50.6</v>
      </c>
      <c r="Z121" s="1">
        <v>6.56</v>
      </c>
    </row>
    <row r="122" spans="2:26">
      <c r="B122" s="9" t="s">
        <v>65</v>
      </c>
      <c r="C122" s="10">
        <v>-3.9867023537303869E-3</v>
      </c>
      <c r="D122" s="6">
        <v>7.7811385098450154</v>
      </c>
      <c r="E122" s="1">
        <v>9.1235294117647072</v>
      </c>
      <c r="F122" s="1">
        <v>10.523529411764708</v>
      </c>
      <c r="G122" s="1">
        <v>12.1</v>
      </c>
      <c r="H122" s="1">
        <v>8.6999999999999993</v>
      </c>
      <c r="I122" s="1">
        <v>49.15</v>
      </c>
      <c r="J122" s="9">
        <v>0</v>
      </c>
      <c r="K122" s="1">
        <v>1</v>
      </c>
      <c r="L122" s="11">
        <v>0</v>
      </c>
      <c r="M122" s="6">
        <f>LN(Y122)</f>
        <v>4.0163830207523885</v>
      </c>
      <c r="N122" s="6">
        <f>LN(Z122)</f>
        <v>1.8594181177018698</v>
      </c>
      <c r="O122" s="1">
        <v>49.72</v>
      </c>
      <c r="P122" s="6">
        <f t="shared" si="6"/>
        <v>1.4350845252893227</v>
      </c>
      <c r="Q122" s="1">
        <f>(T122-U122+V122-W122)</f>
        <v>4.2</v>
      </c>
      <c r="S122" s="12" t="s">
        <v>150</v>
      </c>
      <c r="T122" s="9">
        <v>6.9</v>
      </c>
      <c r="U122" s="9">
        <v>2.7</v>
      </c>
      <c r="Y122" s="1">
        <v>55.5</v>
      </c>
      <c r="Z122" s="1">
        <v>6.42</v>
      </c>
    </row>
    <row r="123" spans="2:26">
      <c r="B123" s="9" t="s">
        <v>66</v>
      </c>
      <c r="C123" s="19" t="s">
        <v>37</v>
      </c>
      <c r="D123" s="8" t="s">
        <v>37</v>
      </c>
      <c r="E123" s="20" t="s">
        <v>37</v>
      </c>
      <c r="F123" s="20" t="s">
        <v>37</v>
      </c>
      <c r="G123" s="20" t="s">
        <v>37</v>
      </c>
      <c r="H123" s="20" t="s">
        <v>37</v>
      </c>
      <c r="I123" s="20" t="s">
        <v>37</v>
      </c>
      <c r="J123" s="21" t="s">
        <v>37</v>
      </c>
      <c r="K123" s="21" t="s">
        <v>37</v>
      </c>
      <c r="L123" s="22" t="s">
        <v>37</v>
      </c>
      <c r="M123" s="8" t="s">
        <v>37</v>
      </c>
      <c r="N123" s="8" t="s">
        <v>37</v>
      </c>
      <c r="O123" s="20" t="s">
        <v>37</v>
      </c>
      <c r="P123" s="8" t="s">
        <v>37</v>
      </c>
      <c r="Q123" s="20" t="s">
        <v>37</v>
      </c>
      <c r="S123" s="12" t="s">
        <v>37</v>
      </c>
      <c r="Y123" s="20" t="s">
        <v>37</v>
      </c>
      <c r="Z123" s="20" t="s">
        <v>37</v>
      </c>
    </row>
    <row r="124" spans="2:26">
      <c r="B124" s="9" t="s">
        <v>68</v>
      </c>
      <c r="C124" s="19" t="s">
        <v>37</v>
      </c>
      <c r="D124" s="8" t="s">
        <v>37</v>
      </c>
      <c r="E124" s="20" t="s">
        <v>37</v>
      </c>
      <c r="F124" s="20" t="s">
        <v>37</v>
      </c>
      <c r="G124" s="20" t="s">
        <v>37</v>
      </c>
      <c r="H124" s="20" t="s">
        <v>37</v>
      </c>
      <c r="I124" s="20" t="s">
        <v>37</v>
      </c>
      <c r="J124" s="21" t="s">
        <v>37</v>
      </c>
      <c r="K124" s="21" t="s">
        <v>37</v>
      </c>
      <c r="L124" s="22" t="s">
        <v>37</v>
      </c>
      <c r="M124" s="8" t="s">
        <v>37</v>
      </c>
      <c r="N124" s="8" t="s">
        <v>37</v>
      </c>
      <c r="O124" s="20" t="s">
        <v>37</v>
      </c>
      <c r="P124" s="8" t="s">
        <v>37</v>
      </c>
      <c r="Q124" s="20" t="s">
        <v>37</v>
      </c>
      <c r="S124" s="12" t="s">
        <v>37</v>
      </c>
      <c r="Y124" s="20" t="s">
        <v>37</v>
      </c>
      <c r="Z124" s="20" t="s">
        <v>37</v>
      </c>
    </row>
    <row r="125" spans="2:26">
      <c r="B125" s="9" t="s">
        <v>70</v>
      </c>
      <c r="C125" s="10">
        <v>4.7820930087629943E-2</v>
      </c>
      <c r="D125" s="6">
        <v>6.8855096700348177</v>
      </c>
      <c r="E125" s="1">
        <v>23.882352941176471</v>
      </c>
      <c r="F125" s="1">
        <v>14.747058823529414</v>
      </c>
      <c r="G125" s="1">
        <v>17.3</v>
      </c>
      <c r="H125" s="1">
        <v>12.6</v>
      </c>
      <c r="I125" s="1">
        <v>45.24</v>
      </c>
      <c r="J125" s="9">
        <v>0</v>
      </c>
      <c r="K125" s="1">
        <v>1</v>
      </c>
      <c r="L125" s="11">
        <v>0</v>
      </c>
      <c r="M125" s="6">
        <f>LN(Y125)</f>
        <v>3.9357395320454622</v>
      </c>
      <c r="N125" s="6">
        <f>LN(Z125)</f>
        <v>1.6114359150967734</v>
      </c>
      <c r="O125" s="1">
        <v>34.6</v>
      </c>
      <c r="P125" s="6">
        <f t="shared" si="6"/>
        <v>-7.7961541469711806E-2</v>
      </c>
      <c r="Q125" s="1">
        <f>(T125-U125+V125-W125)/2</f>
        <v>0.92500000000000004</v>
      </c>
      <c r="S125" s="12" t="s">
        <v>151</v>
      </c>
      <c r="T125" s="9">
        <v>3.8</v>
      </c>
      <c r="U125" s="9">
        <v>2.6</v>
      </c>
      <c r="V125" s="9">
        <v>3.12</v>
      </c>
      <c r="W125" s="9">
        <v>2.4700000000000002</v>
      </c>
      <c r="X125" s="9" t="s">
        <v>140</v>
      </c>
      <c r="Y125" s="1">
        <v>51.2</v>
      </c>
      <c r="Z125" s="1">
        <v>5.01</v>
      </c>
    </row>
    <row r="126" spans="2:26">
      <c r="B126" s="9" t="s">
        <v>71</v>
      </c>
      <c r="C126" s="19" t="s">
        <v>37</v>
      </c>
      <c r="D126" s="8" t="s">
        <v>37</v>
      </c>
      <c r="E126" s="20" t="s">
        <v>37</v>
      </c>
      <c r="F126" s="20" t="s">
        <v>37</v>
      </c>
      <c r="G126" s="20" t="s">
        <v>37</v>
      </c>
      <c r="H126" s="20" t="s">
        <v>37</v>
      </c>
      <c r="I126" s="20" t="s">
        <v>37</v>
      </c>
      <c r="J126" s="21" t="s">
        <v>37</v>
      </c>
      <c r="K126" s="21" t="s">
        <v>37</v>
      </c>
      <c r="L126" s="22" t="s">
        <v>37</v>
      </c>
      <c r="M126" s="8" t="s">
        <v>37</v>
      </c>
      <c r="N126" s="8" t="s">
        <v>37</v>
      </c>
      <c r="O126" s="20" t="s">
        <v>37</v>
      </c>
      <c r="P126" s="8" t="s">
        <v>37</v>
      </c>
      <c r="Q126" s="20" t="s">
        <v>37</v>
      </c>
      <c r="S126" s="12" t="s">
        <v>37</v>
      </c>
      <c r="Y126" s="20" t="s">
        <v>37</v>
      </c>
      <c r="Z126" s="20" t="s">
        <v>37</v>
      </c>
    </row>
    <row r="127" spans="2:26">
      <c r="B127" s="9" t="s">
        <v>73</v>
      </c>
      <c r="C127" s="19" t="s">
        <v>37</v>
      </c>
      <c r="D127" s="8" t="s">
        <v>37</v>
      </c>
      <c r="E127" s="20" t="s">
        <v>37</v>
      </c>
      <c r="F127" s="20" t="s">
        <v>37</v>
      </c>
      <c r="G127" s="20" t="s">
        <v>37</v>
      </c>
      <c r="H127" s="20" t="s">
        <v>37</v>
      </c>
      <c r="I127" s="20" t="s">
        <v>37</v>
      </c>
      <c r="J127" s="21" t="s">
        <v>37</v>
      </c>
      <c r="K127" s="21" t="s">
        <v>37</v>
      </c>
      <c r="L127" s="22" t="s">
        <v>37</v>
      </c>
      <c r="M127" s="8" t="s">
        <v>37</v>
      </c>
      <c r="N127" s="8" t="s">
        <v>37</v>
      </c>
      <c r="O127" s="20" t="s">
        <v>37</v>
      </c>
      <c r="P127" s="8" t="s">
        <v>37</v>
      </c>
      <c r="Q127" s="20" t="s">
        <v>37</v>
      </c>
      <c r="S127" s="12" t="s">
        <v>37</v>
      </c>
      <c r="Y127" s="20" t="s">
        <v>37</v>
      </c>
      <c r="Z127" s="20" t="s">
        <v>37</v>
      </c>
    </row>
    <row r="128" spans="2:26">
      <c r="B128" s="9" t="s">
        <v>75</v>
      </c>
      <c r="C128" s="19" t="s">
        <v>37</v>
      </c>
      <c r="D128" s="8" t="s">
        <v>37</v>
      </c>
      <c r="E128" s="20" t="s">
        <v>37</v>
      </c>
      <c r="F128" s="20" t="s">
        <v>37</v>
      </c>
      <c r="G128" s="20" t="s">
        <v>37</v>
      </c>
      <c r="H128" s="20" t="s">
        <v>37</v>
      </c>
      <c r="I128" s="20" t="s">
        <v>37</v>
      </c>
      <c r="J128" s="21" t="s">
        <v>37</v>
      </c>
      <c r="K128" s="21" t="s">
        <v>37</v>
      </c>
      <c r="L128" s="22" t="s">
        <v>37</v>
      </c>
      <c r="M128" s="8" t="s">
        <v>37</v>
      </c>
      <c r="N128" s="8" t="s">
        <v>37</v>
      </c>
      <c r="O128" s="20" t="s">
        <v>37</v>
      </c>
      <c r="P128" s="8" t="s">
        <v>37</v>
      </c>
      <c r="Q128" s="20" t="s">
        <v>37</v>
      </c>
      <c r="S128" s="12" t="s">
        <v>37</v>
      </c>
      <c r="Y128" s="20" t="s">
        <v>37</v>
      </c>
      <c r="Z128" s="20" t="s">
        <v>37</v>
      </c>
    </row>
    <row r="129" spans="2:26">
      <c r="B129" s="9" t="s">
        <v>77</v>
      </c>
      <c r="C129" s="10">
        <v>1.0668998693137295E-2</v>
      </c>
      <c r="D129" s="6">
        <v>7.8296303891501928</v>
      </c>
      <c r="E129" s="1">
        <v>17.08666666666667</v>
      </c>
      <c r="F129" s="1">
        <v>30.286666666666669</v>
      </c>
      <c r="G129" s="1">
        <v>19.2</v>
      </c>
      <c r="H129" s="1">
        <v>37.299999999999997</v>
      </c>
      <c r="I129" s="1">
        <v>109.56</v>
      </c>
      <c r="J129" s="9">
        <v>0</v>
      </c>
      <c r="K129" s="1">
        <v>0</v>
      </c>
      <c r="L129" s="11">
        <v>0</v>
      </c>
      <c r="M129" s="6">
        <f>LN(Y129)</f>
        <v>4.0826093060036799</v>
      </c>
      <c r="N129" s="6">
        <f>LN(Z129)</f>
        <v>2.0202221820198649</v>
      </c>
      <c r="O129" s="1">
        <v>40.799999999999997</v>
      </c>
      <c r="P129" s="6">
        <f t="shared" si="6"/>
        <v>0.45107561936021628</v>
      </c>
      <c r="Q129" s="1">
        <f>(T129-U129+V129-W129)</f>
        <v>1.5699999999999994</v>
      </c>
      <c r="R129" s="9" t="s">
        <v>152</v>
      </c>
      <c r="S129" s="12" t="s">
        <v>78</v>
      </c>
      <c r="V129" s="9">
        <v>6.31</v>
      </c>
      <c r="W129" s="9">
        <v>4.74</v>
      </c>
      <c r="Y129" s="1">
        <v>59.3</v>
      </c>
      <c r="Z129" s="1">
        <v>7.54</v>
      </c>
    </row>
    <row r="130" spans="2:26">
      <c r="B130" s="9" t="s">
        <v>79</v>
      </c>
      <c r="C130" s="10">
        <v>8.0144563921989431E-3</v>
      </c>
      <c r="D130" s="6">
        <v>6.6895992691789665</v>
      </c>
      <c r="E130" s="1">
        <v>12.776470588235295</v>
      </c>
      <c r="F130" s="1">
        <v>24.705882352941178</v>
      </c>
      <c r="G130" s="1">
        <v>13.3</v>
      </c>
      <c r="H130" s="1">
        <v>25.2</v>
      </c>
      <c r="I130" s="1">
        <v>64.180000000000007</v>
      </c>
      <c r="J130" s="9">
        <v>1</v>
      </c>
      <c r="K130" s="1">
        <v>1</v>
      </c>
      <c r="L130" s="11">
        <v>0</v>
      </c>
      <c r="M130" s="6">
        <f>LN(Y130)</f>
        <v>3.9608131695975781</v>
      </c>
      <c r="N130" s="6">
        <f>LN(Z130)</f>
        <v>2.0794415416798357</v>
      </c>
      <c r="O130" s="1">
        <v>69</v>
      </c>
      <c r="P130" s="6">
        <f t="shared" si="6"/>
        <v>0.7537718023763802</v>
      </c>
      <c r="Q130" s="1">
        <f>(T130-U130+V130-W130)/2</f>
        <v>2.125</v>
      </c>
      <c r="S130" s="12" t="s">
        <v>153</v>
      </c>
      <c r="T130" s="9">
        <v>7.2</v>
      </c>
      <c r="U130" s="9">
        <v>4.5999999999999996</v>
      </c>
      <c r="V130" s="9">
        <v>5.4</v>
      </c>
      <c r="W130" s="9">
        <v>3.75</v>
      </c>
      <c r="X130" s="9" t="s">
        <v>140</v>
      </c>
      <c r="Y130" s="1">
        <v>52.5</v>
      </c>
      <c r="Z130" s="1">
        <v>8</v>
      </c>
    </row>
    <row r="131" spans="2:26">
      <c r="B131" s="9" t="s">
        <v>81</v>
      </c>
      <c r="C131" s="19" t="s">
        <v>37</v>
      </c>
      <c r="D131" s="8" t="s">
        <v>37</v>
      </c>
      <c r="E131" s="20" t="s">
        <v>37</v>
      </c>
      <c r="F131" s="20" t="s">
        <v>37</v>
      </c>
      <c r="G131" s="20" t="s">
        <v>37</v>
      </c>
      <c r="H131" s="20" t="s">
        <v>37</v>
      </c>
      <c r="I131" s="20" t="s">
        <v>37</v>
      </c>
      <c r="J131" s="21" t="s">
        <v>37</v>
      </c>
      <c r="K131" s="21" t="s">
        <v>37</v>
      </c>
      <c r="L131" s="22" t="s">
        <v>37</v>
      </c>
      <c r="M131" s="8" t="s">
        <v>37</v>
      </c>
      <c r="N131" s="8" t="s">
        <v>37</v>
      </c>
      <c r="O131" s="20" t="s">
        <v>37</v>
      </c>
      <c r="P131" s="8" t="s">
        <v>37</v>
      </c>
      <c r="Q131" s="20" t="s">
        <v>37</v>
      </c>
      <c r="S131" s="12" t="s">
        <v>37</v>
      </c>
      <c r="Y131" s="20" t="s">
        <v>37</v>
      </c>
      <c r="Z131" s="20" t="s">
        <v>37</v>
      </c>
    </row>
    <row r="132" spans="2:26">
      <c r="B132" s="9" t="s">
        <v>82</v>
      </c>
      <c r="C132" s="19" t="s">
        <v>37</v>
      </c>
      <c r="D132" s="8" t="s">
        <v>37</v>
      </c>
      <c r="E132" s="20" t="s">
        <v>37</v>
      </c>
      <c r="F132" s="20" t="s">
        <v>37</v>
      </c>
      <c r="G132" s="20" t="s">
        <v>37</v>
      </c>
      <c r="H132" s="20" t="s">
        <v>37</v>
      </c>
      <c r="I132" s="20" t="s">
        <v>37</v>
      </c>
      <c r="J132" s="21" t="s">
        <v>37</v>
      </c>
      <c r="K132" s="21" t="s">
        <v>37</v>
      </c>
      <c r="L132" s="22" t="s">
        <v>37</v>
      </c>
      <c r="M132" s="8" t="s">
        <v>37</v>
      </c>
      <c r="N132" s="8" t="s">
        <v>37</v>
      </c>
      <c r="O132" s="20" t="s">
        <v>37</v>
      </c>
      <c r="P132" s="8" t="s">
        <v>37</v>
      </c>
      <c r="Q132" s="20" t="s">
        <v>37</v>
      </c>
      <c r="S132" s="12" t="s">
        <v>37</v>
      </c>
      <c r="Y132" s="20" t="s">
        <v>37</v>
      </c>
      <c r="Z132" s="20" t="s">
        <v>37</v>
      </c>
    </row>
    <row r="133" spans="2:26">
      <c r="B133" s="9" t="s">
        <v>84</v>
      </c>
      <c r="C133" s="10">
        <v>-2.3022501742699309E-2</v>
      </c>
      <c r="D133" s="6">
        <v>6.8997231072848724</v>
      </c>
      <c r="E133" s="1">
        <v>7.7</v>
      </c>
      <c r="F133" s="1">
        <v>24.7</v>
      </c>
      <c r="G133" s="1">
        <v>13.1</v>
      </c>
      <c r="H133" s="1">
        <v>19</v>
      </c>
      <c r="I133" s="1">
        <v>119.89</v>
      </c>
      <c r="J133" s="9">
        <v>1</v>
      </c>
      <c r="K133" s="1">
        <v>1</v>
      </c>
      <c r="L133" s="11">
        <v>0</v>
      </c>
      <c r="M133" s="6">
        <f t="shared" ref="M133:N135" si="10">LN(Y133)</f>
        <v>3.8918202981106265</v>
      </c>
      <c r="N133" s="6">
        <f t="shared" si="10"/>
        <v>1.8718021769015913</v>
      </c>
      <c r="O133" s="1">
        <v>43</v>
      </c>
      <c r="P133" s="6">
        <f t="shared" si="6"/>
        <v>0.95551144502743623</v>
      </c>
      <c r="Q133" s="1">
        <f>(T133-U133+V133-W133)</f>
        <v>2.5999999999999996</v>
      </c>
      <c r="R133" s="9" t="s">
        <v>154</v>
      </c>
      <c r="S133" s="12" t="s">
        <v>155</v>
      </c>
      <c r="T133" s="9">
        <v>6.8</v>
      </c>
      <c r="U133" s="9">
        <v>4.2</v>
      </c>
      <c r="Y133" s="1">
        <v>49</v>
      </c>
      <c r="Z133" s="1">
        <v>6.5</v>
      </c>
    </row>
    <row r="134" spans="2:26">
      <c r="B134" s="9" t="s">
        <v>85</v>
      </c>
      <c r="C134" s="10">
        <v>-2.6563106511320878E-2</v>
      </c>
      <c r="D134" s="6">
        <v>6.8351845861473013</v>
      </c>
      <c r="E134" s="1">
        <v>1.4411764705882351</v>
      </c>
      <c r="F134" s="1">
        <v>17.647058823529417</v>
      </c>
      <c r="G134" s="1">
        <v>1.3</v>
      </c>
      <c r="H134" s="1">
        <v>15.4</v>
      </c>
      <c r="I134" s="1">
        <v>32.69</v>
      </c>
      <c r="J134" s="9">
        <v>1</v>
      </c>
      <c r="K134" s="1">
        <v>0.9</v>
      </c>
      <c r="L134" s="11">
        <v>0</v>
      </c>
      <c r="M134" s="6">
        <f t="shared" si="10"/>
        <v>3.8774315606585268</v>
      </c>
      <c r="N134" s="6">
        <f t="shared" si="10"/>
        <v>1.8733394562204779</v>
      </c>
      <c r="O134" s="1">
        <v>48.9</v>
      </c>
      <c r="P134" s="6">
        <f t="shared" si="6"/>
        <v>0.52472852893498179</v>
      </c>
      <c r="Q134" s="1">
        <f>(T134-U134+V134-W134)</f>
        <v>1.6899999999999995</v>
      </c>
      <c r="S134" s="12" t="s">
        <v>156</v>
      </c>
      <c r="V134" s="9">
        <v>5.88</v>
      </c>
      <c r="W134" s="9">
        <v>4.1900000000000004</v>
      </c>
      <c r="Y134" s="1">
        <v>48.3</v>
      </c>
      <c r="Z134" s="1">
        <v>6.51</v>
      </c>
    </row>
    <row r="135" spans="2:26">
      <c r="B135" s="9" t="s">
        <v>86</v>
      </c>
      <c r="C135" s="10">
        <v>-1.4940950533471331E-3</v>
      </c>
      <c r="D135" s="6">
        <v>6.230481447578482</v>
      </c>
      <c r="E135" s="1">
        <v>9.4176470588235297</v>
      </c>
      <c r="F135" s="1">
        <v>25.994117647058825</v>
      </c>
      <c r="G135" s="1">
        <v>13.2</v>
      </c>
      <c r="H135" s="1">
        <v>18.7</v>
      </c>
      <c r="I135" s="1">
        <v>69.31</v>
      </c>
      <c r="J135" s="9">
        <v>1</v>
      </c>
      <c r="K135" s="1">
        <v>1</v>
      </c>
      <c r="L135" s="11">
        <v>1</v>
      </c>
      <c r="M135" s="6">
        <f t="shared" si="10"/>
        <v>3.7376696182833684</v>
      </c>
      <c r="N135" s="6">
        <f t="shared" si="10"/>
        <v>2.0360119837525001</v>
      </c>
      <c r="O135" s="1">
        <v>51.8</v>
      </c>
      <c r="P135" s="6">
        <f t="shared" si="6"/>
        <v>0.70803579305369613</v>
      </c>
      <c r="Q135" s="1">
        <f>(T135-U135+V135-W135)</f>
        <v>2.0300000000000002</v>
      </c>
      <c r="S135" s="12" t="s">
        <v>157</v>
      </c>
      <c r="V135" s="9">
        <v>6.11</v>
      </c>
      <c r="W135" s="9">
        <v>4.08</v>
      </c>
      <c r="Y135" s="1">
        <v>42</v>
      </c>
      <c r="Z135" s="1">
        <v>7.66</v>
      </c>
    </row>
    <row r="136" spans="2:26">
      <c r="B136" s="9" t="s">
        <v>87</v>
      </c>
      <c r="C136" s="19" t="s">
        <v>37</v>
      </c>
      <c r="D136" s="8" t="s">
        <v>37</v>
      </c>
      <c r="E136" s="20" t="s">
        <v>37</v>
      </c>
      <c r="F136" s="20" t="s">
        <v>37</v>
      </c>
      <c r="G136" s="20" t="s">
        <v>37</v>
      </c>
      <c r="H136" s="20" t="s">
        <v>37</v>
      </c>
      <c r="I136" s="20" t="s">
        <v>37</v>
      </c>
      <c r="J136" s="21" t="s">
        <v>37</v>
      </c>
      <c r="K136" s="21" t="s">
        <v>37</v>
      </c>
      <c r="L136" s="22" t="s">
        <v>37</v>
      </c>
      <c r="M136" s="8" t="s">
        <v>37</v>
      </c>
      <c r="N136" s="8" t="s">
        <v>37</v>
      </c>
      <c r="O136" s="20" t="s">
        <v>37</v>
      </c>
      <c r="P136" s="8" t="s">
        <v>37</v>
      </c>
      <c r="Q136" s="20" t="s">
        <v>37</v>
      </c>
      <c r="S136" s="12" t="s">
        <v>37</v>
      </c>
      <c r="Y136" s="20" t="s">
        <v>37</v>
      </c>
      <c r="Z136" s="20" t="s">
        <v>37</v>
      </c>
    </row>
    <row r="137" spans="2:26">
      <c r="B137" s="9" t="s">
        <v>89</v>
      </c>
      <c r="C137" s="10">
        <v>0</v>
      </c>
      <c r="D137" s="6">
        <v>6.2045577625686903</v>
      </c>
      <c r="E137" s="1">
        <v>6.5625</v>
      </c>
      <c r="F137" s="1">
        <v>19.84375</v>
      </c>
      <c r="G137" s="1">
        <v>5.3</v>
      </c>
      <c r="H137" s="1">
        <v>15</v>
      </c>
      <c r="I137" s="1">
        <v>33.96</v>
      </c>
      <c r="J137" s="9">
        <v>1</v>
      </c>
      <c r="K137" s="1">
        <v>1</v>
      </c>
      <c r="L137" s="11">
        <v>1</v>
      </c>
      <c r="M137" s="6">
        <f t="shared" ref="M137:N142" si="11">LN(Y137)</f>
        <v>3.751854253275325</v>
      </c>
      <c r="N137" s="6">
        <f t="shared" si="11"/>
        <v>1.8718021769015913</v>
      </c>
      <c r="O137" s="1">
        <v>54</v>
      </c>
      <c r="P137" s="6">
        <f t="shared" si="6"/>
        <v>0.83290912293510388</v>
      </c>
      <c r="Q137" s="1">
        <f>(T137-U137+V137-W137)</f>
        <v>2.2999999999999998</v>
      </c>
      <c r="R137" s="9" t="s">
        <v>158</v>
      </c>
      <c r="S137" s="12" t="s">
        <v>159</v>
      </c>
      <c r="T137" s="9">
        <v>7</v>
      </c>
      <c r="U137" s="9">
        <v>4.7</v>
      </c>
      <c r="Y137" s="1">
        <v>42.6</v>
      </c>
      <c r="Z137" s="1">
        <v>6.5</v>
      </c>
    </row>
    <row r="138" spans="2:26">
      <c r="B138" s="9" t="s">
        <v>90</v>
      </c>
      <c r="C138" s="10">
        <v>1.4314879303285011E-2</v>
      </c>
      <c r="D138" s="6">
        <v>8.5117785587147381</v>
      </c>
      <c r="E138" s="1">
        <v>16.47058823529412</v>
      </c>
      <c r="F138" s="1">
        <v>9.2294117647058815</v>
      </c>
      <c r="G138" s="1">
        <v>18</v>
      </c>
      <c r="H138" s="1">
        <v>8.6</v>
      </c>
      <c r="I138" s="1">
        <v>16.29</v>
      </c>
      <c r="J138" s="9">
        <v>0</v>
      </c>
      <c r="K138" s="1">
        <v>0.5</v>
      </c>
      <c r="L138" s="11">
        <v>0</v>
      </c>
      <c r="M138" s="6">
        <f t="shared" si="11"/>
        <v>4.1635596312435741</v>
      </c>
      <c r="N138" s="6">
        <f t="shared" si="11"/>
        <v>1.7011051009599243</v>
      </c>
      <c r="O138" s="1">
        <v>57.9</v>
      </c>
      <c r="P138" s="6">
        <f t="shared" si="6"/>
        <v>1.3862943611198906</v>
      </c>
      <c r="Q138" s="1">
        <f>(T138-U138+V138-W138)</f>
        <v>4</v>
      </c>
      <c r="S138" s="12" t="s">
        <v>160</v>
      </c>
      <c r="T138" s="9">
        <v>6.4</v>
      </c>
      <c r="U138" s="9">
        <v>2.4</v>
      </c>
      <c r="Y138" s="1">
        <v>64.3</v>
      </c>
      <c r="Z138" s="1">
        <v>5.48</v>
      </c>
    </row>
    <row r="139" spans="2:26">
      <c r="B139" s="9" t="s">
        <v>92</v>
      </c>
      <c r="C139" s="10">
        <v>1.3709634101243873E-2</v>
      </c>
      <c r="D139" s="6">
        <v>7.4645098346365275</v>
      </c>
      <c r="E139" s="1">
        <v>10.235294117647062</v>
      </c>
      <c r="F139" s="1">
        <v>23.041176470588233</v>
      </c>
      <c r="G139" s="1">
        <v>13.7</v>
      </c>
      <c r="H139" s="1">
        <v>22.1</v>
      </c>
      <c r="I139" s="1">
        <v>56.45</v>
      </c>
      <c r="J139" s="9">
        <v>0</v>
      </c>
      <c r="K139" s="1">
        <v>0</v>
      </c>
      <c r="L139" s="11">
        <v>0</v>
      </c>
      <c r="M139" s="6">
        <f t="shared" si="11"/>
        <v>4.0000338827508592</v>
      </c>
      <c r="N139" s="6">
        <f t="shared" si="11"/>
        <v>1.8405496333974869</v>
      </c>
      <c r="O139" s="1">
        <v>59</v>
      </c>
      <c r="P139" s="6">
        <f t="shared" si="6"/>
        <v>1.0314035389746596</v>
      </c>
      <c r="Q139" s="1">
        <f>(T139-U139+V139-W139)/2</f>
        <v>2.8049999999999997</v>
      </c>
      <c r="S139" s="12" t="s">
        <v>161</v>
      </c>
      <c r="T139" s="9">
        <v>5.5</v>
      </c>
      <c r="U139" s="9">
        <v>2.2000000000000002</v>
      </c>
      <c r="V139" s="9">
        <v>4.16</v>
      </c>
      <c r="W139" s="9">
        <v>1.85</v>
      </c>
      <c r="X139" s="9" t="s">
        <v>140</v>
      </c>
      <c r="Y139" s="1">
        <v>54.6</v>
      </c>
      <c r="Z139" s="1">
        <v>6.3</v>
      </c>
    </row>
    <row r="140" spans="2:26">
      <c r="B140" s="9" t="s">
        <v>94</v>
      </c>
      <c r="C140" s="10">
        <v>-1.9057886857416273E-2</v>
      </c>
      <c r="D140" s="6">
        <v>8.232971790593437</v>
      </c>
      <c r="E140" s="1">
        <v>18.35294117647058</v>
      </c>
      <c r="F140" s="1">
        <v>27.452941176470588</v>
      </c>
      <c r="G140" s="1">
        <v>42.6</v>
      </c>
      <c r="H140" s="1">
        <v>16.2</v>
      </c>
      <c r="I140" s="1">
        <v>52.94</v>
      </c>
      <c r="J140" s="9">
        <v>1</v>
      </c>
      <c r="K140" s="1">
        <v>0.5</v>
      </c>
      <c r="L140" s="11">
        <v>0</v>
      </c>
      <c r="M140" s="6">
        <f t="shared" si="11"/>
        <v>3.9278963545844361</v>
      </c>
      <c r="N140" s="6">
        <f t="shared" si="11"/>
        <v>1.7047480922384253</v>
      </c>
      <c r="O140" s="1">
        <v>43</v>
      </c>
      <c r="P140" s="6">
        <f t="shared" si="6"/>
        <v>0.60976557162089418</v>
      </c>
      <c r="Q140" s="1">
        <f>(T140-U140+V140-W140)</f>
        <v>1.8399999999999999</v>
      </c>
      <c r="V140" s="9">
        <v>5.64</v>
      </c>
      <c r="W140" s="9">
        <v>3.8</v>
      </c>
      <c r="Y140" s="1">
        <f>(42.5+59.1)/2</f>
        <v>50.8</v>
      </c>
      <c r="Z140" s="1">
        <v>5.5</v>
      </c>
    </row>
    <row r="141" spans="2:26">
      <c r="B141" s="9" t="s">
        <v>95</v>
      </c>
      <c r="C141" s="10">
        <v>-1.1705270663328203E-2</v>
      </c>
      <c r="D141" s="6">
        <v>6.3767269478986268</v>
      </c>
      <c r="E141" s="1">
        <v>8.4428571428571431</v>
      </c>
      <c r="F141" s="1">
        <v>24.178571428571427</v>
      </c>
      <c r="G141" s="1">
        <v>10.4</v>
      </c>
      <c r="H141" s="1">
        <v>29.8</v>
      </c>
      <c r="I141" s="1">
        <v>56.61</v>
      </c>
      <c r="J141" s="9">
        <v>1</v>
      </c>
      <c r="K141" s="1">
        <v>1</v>
      </c>
      <c r="L141" s="11">
        <v>1</v>
      </c>
      <c r="M141" s="6">
        <f t="shared" si="11"/>
        <v>3.6863763238958178</v>
      </c>
      <c r="N141" s="6">
        <f t="shared" si="11"/>
        <v>1.9401794743463283</v>
      </c>
      <c r="O141" s="1">
        <v>36.1</v>
      </c>
      <c r="P141" s="6">
        <f t="shared" si="6"/>
        <v>0.91629073187415511</v>
      </c>
      <c r="Q141" s="1">
        <f>(T141-U141+V141-W141)</f>
        <v>2.5</v>
      </c>
      <c r="R141" s="9" t="s">
        <v>141</v>
      </c>
      <c r="S141" s="12" t="s">
        <v>162</v>
      </c>
      <c r="V141" s="9">
        <v>6.42</v>
      </c>
      <c r="W141" s="9">
        <v>3.92</v>
      </c>
      <c r="Y141" s="1">
        <v>39.9</v>
      </c>
      <c r="Z141" s="1">
        <v>6.96</v>
      </c>
    </row>
    <row r="142" spans="2:26">
      <c r="B142" s="9" t="s">
        <v>96</v>
      </c>
      <c r="C142" s="10">
        <v>-1.6867914491369762E-2</v>
      </c>
      <c r="D142" s="6">
        <v>7.1553963018967339</v>
      </c>
      <c r="E142" s="1">
        <v>12.547058823529413</v>
      </c>
      <c r="F142" s="1">
        <v>24.652941176470588</v>
      </c>
      <c r="G142" s="1">
        <v>26.6</v>
      </c>
      <c r="H142" s="1">
        <v>24.9</v>
      </c>
      <c r="I142" s="1">
        <v>42.14</v>
      </c>
      <c r="J142" s="9">
        <v>1</v>
      </c>
      <c r="K142" s="1">
        <v>1</v>
      </c>
      <c r="L142" s="11">
        <v>0</v>
      </c>
      <c r="M142" s="6">
        <f t="shared" si="11"/>
        <v>3.8220982979001592</v>
      </c>
      <c r="N142" s="6">
        <f t="shared" si="11"/>
        <v>1.9315214116032138</v>
      </c>
      <c r="O142" s="1">
        <v>35.5</v>
      </c>
      <c r="P142" s="6">
        <f t="shared" si="6"/>
        <v>0.56531380905006035</v>
      </c>
      <c r="Q142" s="1">
        <f>(T142-U142+V142-W142)</f>
        <v>1.7599999999999998</v>
      </c>
      <c r="S142" s="12" t="s">
        <v>163</v>
      </c>
      <c r="V142" s="9">
        <v>5.67</v>
      </c>
      <c r="W142" s="9">
        <v>3.91</v>
      </c>
      <c r="Y142" s="1">
        <v>45.7</v>
      </c>
      <c r="Z142" s="1">
        <v>6.9</v>
      </c>
    </row>
    <row r="143" spans="2:26">
      <c r="B143" s="9" t="s">
        <v>97</v>
      </c>
      <c r="C143" s="19" t="s">
        <v>37</v>
      </c>
      <c r="D143" s="8" t="s">
        <v>37</v>
      </c>
      <c r="E143" s="20" t="s">
        <v>37</v>
      </c>
      <c r="F143" s="20" t="s">
        <v>37</v>
      </c>
      <c r="G143" s="20" t="s">
        <v>37</v>
      </c>
      <c r="H143" s="20" t="s">
        <v>37</v>
      </c>
      <c r="I143" s="20" t="s">
        <v>37</v>
      </c>
      <c r="J143" s="20" t="s">
        <v>37</v>
      </c>
      <c r="K143" s="21" t="s">
        <v>37</v>
      </c>
      <c r="L143" s="21" t="s">
        <v>37</v>
      </c>
      <c r="M143" s="8" t="s">
        <v>37</v>
      </c>
      <c r="N143" s="8" t="s">
        <v>37</v>
      </c>
      <c r="O143" s="20" t="s">
        <v>37</v>
      </c>
      <c r="P143" s="8" t="s">
        <v>37</v>
      </c>
      <c r="Q143" s="20" t="s">
        <v>37</v>
      </c>
      <c r="S143" s="12" t="s">
        <v>37</v>
      </c>
      <c r="Y143" s="20" t="s">
        <v>37</v>
      </c>
      <c r="Z143" s="20" t="s">
        <v>37</v>
      </c>
    </row>
    <row r="144" spans="2:26">
      <c r="B144" s="9" t="s">
        <v>99</v>
      </c>
      <c r="C144" s="10">
        <v>2.6110066555445843E-2</v>
      </c>
      <c r="D144" s="6">
        <v>6.8490662826334576</v>
      </c>
      <c r="E144" s="1">
        <v>9.6823529411764699</v>
      </c>
      <c r="F144" s="1">
        <v>17.582352941176474</v>
      </c>
      <c r="G144" s="1">
        <v>9.1999999999999993</v>
      </c>
      <c r="H144" s="1">
        <v>16.399999999999999</v>
      </c>
      <c r="I144" s="1">
        <v>30.83</v>
      </c>
      <c r="J144" s="9">
        <v>0</v>
      </c>
      <c r="K144" s="1">
        <v>0</v>
      </c>
      <c r="L144" s="11">
        <v>0</v>
      </c>
      <c r="M144" s="6">
        <f>LN(Y144)</f>
        <v>3.9219733362813143</v>
      </c>
      <c r="N144" s="6">
        <f>LN(Z144)</f>
        <v>1.9459101490553132</v>
      </c>
      <c r="O144" s="1">
        <v>32.32</v>
      </c>
      <c r="P144" s="6">
        <f t="shared" si="6"/>
        <v>7.6961041136128797E-2</v>
      </c>
      <c r="Q144" s="1">
        <f>(T144-U144+V144-W144)</f>
        <v>1.0800000000000005</v>
      </c>
      <c r="S144" s="12" t="s">
        <v>164</v>
      </c>
      <c r="V144" s="9">
        <v>4.6900000000000004</v>
      </c>
      <c r="W144" s="9">
        <v>3.61</v>
      </c>
      <c r="Y144" s="1">
        <v>50.5</v>
      </c>
      <c r="Z144" s="1">
        <v>7</v>
      </c>
    </row>
    <row r="145" spans="2:26">
      <c r="B145" s="9" t="s">
        <v>101</v>
      </c>
      <c r="C145" s="19" t="s">
        <v>37</v>
      </c>
      <c r="D145" s="8" t="s">
        <v>37</v>
      </c>
      <c r="E145" s="20" t="s">
        <v>37</v>
      </c>
      <c r="F145" s="20" t="s">
        <v>37</v>
      </c>
      <c r="G145" s="20" t="s">
        <v>37</v>
      </c>
      <c r="H145" s="20" t="s">
        <v>37</v>
      </c>
      <c r="I145" s="20" t="s">
        <v>37</v>
      </c>
      <c r="J145" s="21" t="s">
        <v>37</v>
      </c>
      <c r="K145" s="21" t="s">
        <v>37</v>
      </c>
      <c r="L145" s="22" t="s">
        <v>37</v>
      </c>
      <c r="M145" s="8" t="s">
        <v>37</v>
      </c>
      <c r="N145" s="8" t="s">
        <v>37</v>
      </c>
      <c r="O145" s="20" t="s">
        <v>37</v>
      </c>
      <c r="P145" s="8" t="s">
        <v>37</v>
      </c>
      <c r="Q145" s="20" t="s">
        <v>37</v>
      </c>
      <c r="S145" s="12" t="s">
        <v>37</v>
      </c>
      <c r="Y145" s="20" t="s">
        <v>37</v>
      </c>
      <c r="Z145" s="20" t="s">
        <v>37</v>
      </c>
    </row>
    <row r="146" spans="2:26">
      <c r="B146" s="9" t="s">
        <v>102</v>
      </c>
      <c r="C146" s="10">
        <v>1.3960821630028597E-2</v>
      </c>
      <c r="D146" s="6">
        <v>7.4627891574124483</v>
      </c>
      <c r="E146" s="1">
        <v>17.664705882352937</v>
      </c>
      <c r="F146" s="1">
        <v>12.735294117647058</v>
      </c>
      <c r="G146" s="1">
        <v>15.2</v>
      </c>
      <c r="H146" s="1">
        <v>13.4</v>
      </c>
      <c r="I146" s="1">
        <v>32.700000000000003</v>
      </c>
      <c r="J146" s="9">
        <v>0</v>
      </c>
      <c r="K146" s="1">
        <v>0.5</v>
      </c>
      <c r="L146" s="11">
        <v>1</v>
      </c>
      <c r="M146" s="6">
        <f t="shared" ref="M146:N148" si="12">LN(Y146)</f>
        <v>4.1866198383312714</v>
      </c>
      <c r="N146" s="6">
        <f t="shared" si="12"/>
        <v>1.665818245870208</v>
      </c>
      <c r="O146" s="1">
        <v>45.1</v>
      </c>
      <c r="P146" s="6">
        <f t="shared" si="6"/>
        <v>1.1184149159642893</v>
      </c>
      <c r="Q146" s="1">
        <f>(T146-U146+V146-W146)</f>
        <v>3.0599999999999996</v>
      </c>
      <c r="S146" s="12" t="s">
        <v>103</v>
      </c>
      <c r="V146" s="9">
        <v>6.06</v>
      </c>
      <c r="W146" s="9">
        <v>3</v>
      </c>
      <c r="Y146" s="1">
        <v>65.8</v>
      </c>
      <c r="Z146" s="1">
        <v>5.29</v>
      </c>
    </row>
    <row r="147" spans="2:26">
      <c r="B147" s="9" t="s">
        <v>104</v>
      </c>
      <c r="C147" s="10">
        <v>-2.4680823073922831E-2</v>
      </c>
      <c r="D147" s="6">
        <v>8.0407689943675784</v>
      </c>
      <c r="E147" s="1">
        <v>17.78235294117647</v>
      </c>
      <c r="F147" s="1">
        <v>16.7</v>
      </c>
      <c r="G147" s="1">
        <v>17.5</v>
      </c>
      <c r="H147" s="1">
        <v>16.399999999999999</v>
      </c>
      <c r="I147" s="1">
        <v>32.28</v>
      </c>
      <c r="J147" s="9">
        <v>0</v>
      </c>
      <c r="K147" s="1">
        <v>1</v>
      </c>
      <c r="L147" s="11">
        <v>0</v>
      </c>
      <c r="M147" s="6">
        <f t="shared" si="12"/>
        <v>4.0324691585040133</v>
      </c>
      <c r="N147" s="6">
        <f t="shared" si="12"/>
        <v>1.6639260977181702</v>
      </c>
      <c r="O147" s="1">
        <v>49.33</v>
      </c>
      <c r="P147" s="6">
        <f t="shared" si="6"/>
        <v>1.4940270609227726</v>
      </c>
      <c r="Q147" s="1">
        <f>(T147-U147+V147-W147)/2</f>
        <v>4.4550000000000001</v>
      </c>
      <c r="S147" s="12" t="s">
        <v>165</v>
      </c>
      <c r="T147" s="9">
        <v>7.4</v>
      </c>
      <c r="U147" s="9">
        <v>2.5</v>
      </c>
      <c r="V147" s="9">
        <v>6.49</v>
      </c>
      <c r="W147" s="9">
        <v>2.48</v>
      </c>
      <c r="X147" s="9" t="s">
        <v>140</v>
      </c>
      <c r="Y147" s="1">
        <v>56.4</v>
      </c>
      <c r="Z147" s="1">
        <v>5.28</v>
      </c>
    </row>
    <row r="148" spans="2:26">
      <c r="B148" s="9" t="s">
        <v>106</v>
      </c>
      <c r="C148" s="10">
        <v>0</v>
      </c>
      <c r="D148" s="6">
        <v>7.4318919168077997</v>
      </c>
      <c r="E148" s="1">
        <v>17.058823529411764</v>
      </c>
      <c r="F148" s="1">
        <v>16.147058823529409</v>
      </c>
      <c r="G148" s="1">
        <v>20.100000000000001</v>
      </c>
      <c r="H148" s="1">
        <v>18.3</v>
      </c>
      <c r="I148" s="1">
        <v>44.58</v>
      </c>
      <c r="J148" s="9">
        <v>0</v>
      </c>
      <c r="K148" s="1">
        <v>1</v>
      </c>
      <c r="L148" s="11">
        <v>0</v>
      </c>
      <c r="M148" s="6">
        <f t="shared" si="12"/>
        <v>4.0792309244120526</v>
      </c>
      <c r="N148" s="6">
        <f t="shared" si="12"/>
        <v>1.6974487897568136</v>
      </c>
      <c r="O148" s="1">
        <v>49.39</v>
      </c>
      <c r="P148" s="6">
        <f t="shared" si="6"/>
        <v>5.8268908123975408E-2</v>
      </c>
      <c r="Q148" s="1">
        <f>(T148-U148+V148-W148)</f>
        <v>1.0599999999999996</v>
      </c>
      <c r="S148" s="12" t="s">
        <v>105</v>
      </c>
      <c r="V148" s="9">
        <v>4.3099999999999996</v>
      </c>
      <c r="W148" s="9">
        <v>3.25</v>
      </c>
      <c r="Y148" s="1">
        <v>59.1</v>
      </c>
      <c r="Z148" s="1">
        <v>5.46</v>
      </c>
    </row>
    <row r="149" spans="2:26">
      <c r="B149" s="9" t="s">
        <v>107</v>
      </c>
      <c r="C149" s="19" t="s">
        <v>37</v>
      </c>
      <c r="D149" s="8" t="s">
        <v>37</v>
      </c>
      <c r="E149" s="20" t="s">
        <v>37</v>
      </c>
      <c r="F149" s="20" t="s">
        <v>37</v>
      </c>
      <c r="G149" s="20" t="s">
        <v>37</v>
      </c>
      <c r="H149" s="20" t="s">
        <v>37</v>
      </c>
      <c r="I149" s="20" t="s">
        <v>37</v>
      </c>
      <c r="J149" s="21" t="s">
        <v>37</v>
      </c>
      <c r="K149" s="21" t="s">
        <v>37</v>
      </c>
      <c r="L149" s="22" t="s">
        <v>37</v>
      </c>
      <c r="M149" s="8" t="s">
        <v>37</v>
      </c>
      <c r="N149" s="8" t="s">
        <v>37</v>
      </c>
      <c r="O149" s="20" t="s">
        <v>37</v>
      </c>
      <c r="P149" s="8" t="s">
        <v>37</v>
      </c>
      <c r="Q149" s="20" t="s">
        <v>37</v>
      </c>
      <c r="S149" s="12" t="s">
        <v>37</v>
      </c>
      <c r="Y149" s="20" t="s">
        <v>37</v>
      </c>
      <c r="Z149" s="20" t="s">
        <v>37</v>
      </c>
    </row>
    <row r="150" spans="2:26">
      <c r="B150" s="9" t="s">
        <v>110</v>
      </c>
      <c r="C150" s="19" t="s">
        <v>37</v>
      </c>
      <c r="D150" s="8" t="s">
        <v>37</v>
      </c>
      <c r="E150" s="20" t="s">
        <v>37</v>
      </c>
      <c r="F150" s="20" t="s">
        <v>37</v>
      </c>
      <c r="G150" s="20" t="s">
        <v>37</v>
      </c>
      <c r="H150" s="20" t="s">
        <v>37</v>
      </c>
      <c r="I150" s="20" t="s">
        <v>37</v>
      </c>
      <c r="J150" s="21" t="s">
        <v>37</v>
      </c>
      <c r="K150" s="21" t="s">
        <v>37</v>
      </c>
      <c r="L150" s="22" t="s">
        <v>37</v>
      </c>
      <c r="M150" s="8" t="s">
        <v>37</v>
      </c>
      <c r="N150" s="8" t="s">
        <v>37</v>
      </c>
      <c r="O150" s="20" t="s">
        <v>37</v>
      </c>
      <c r="P150" s="8" t="s">
        <v>37</v>
      </c>
      <c r="Q150" s="20" t="s">
        <v>37</v>
      </c>
      <c r="S150" s="12" t="s">
        <v>37</v>
      </c>
      <c r="Y150" s="20" t="s">
        <v>37</v>
      </c>
      <c r="Z150" s="20" t="s">
        <v>37</v>
      </c>
    </row>
    <row r="151" spans="2:26">
      <c r="B151" s="9" t="s">
        <v>112</v>
      </c>
      <c r="C151" s="10">
        <v>9.3616104214098717E-3</v>
      </c>
      <c r="D151" s="6">
        <v>6.4861607889440887</v>
      </c>
      <c r="E151" s="1">
        <v>5.1647058823529406</v>
      </c>
      <c r="F151" s="1">
        <v>25.423529411764704</v>
      </c>
      <c r="G151" s="1">
        <v>4.0999999999999996</v>
      </c>
      <c r="H151" s="1">
        <v>28</v>
      </c>
      <c r="I151" s="1">
        <v>33.97</v>
      </c>
      <c r="J151" s="9">
        <v>1</v>
      </c>
      <c r="K151" s="1">
        <v>1</v>
      </c>
      <c r="L151" s="11">
        <v>1</v>
      </c>
      <c r="M151" s="6">
        <f>LN(Y151)</f>
        <v>3.8066624897703196</v>
      </c>
      <c r="N151" s="6">
        <f>LN(Z151)</f>
        <v>2.0744289998562917</v>
      </c>
      <c r="O151" s="1">
        <v>28.9</v>
      </c>
      <c r="P151" s="6">
        <f t="shared" si="6"/>
        <v>0.7884573603642705</v>
      </c>
      <c r="Q151" s="1">
        <f>(T151-U151+V151-W151)</f>
        <v>2.2000000000000006</v>
      </c>
      <c r="S151" s="12" t="s">
        <v>166</v>
      </c>
      <c r="V151" s="9">
        <v>5.98</v>
      </c>
      <c r="W151" s="9">
        <v>3.78</v>
      </c>
      <c r="Y151" s="1">
        <v>45</v>
      </c>
      <c r="Z151" s="1">
        <v>7.96</v>
      </c>
    </row>
    <row r="152" spans="2:26">
      <c r="B152" s="9" t="s">
        <v>113</v>
      </c>
      <c r="C152" s="10">
        <v>-2.6261601140440405E-3</v>
      </c>
      <c r="D152" s="6">
        <v>7.0604763659998007</v>
      </c>
      <c r="E152" s="1">
        <v>4.3125</v>
      </c>
      <c r="F152" s="1">
        <v>23.462499999999999</v>
      </c>
      <c r="G152" s="1">
        <v>6.5</v>
      </c>
      <c r="H152" s="1">
        <v>18.2</v>
      </c>
      <c r="I152" s="1">
        <v>80.61</v>
      </c>
      <c r="J152" s="9">
        <v>1</v>
      </c>
      <c r="K152" s="1">
        <v>1</v>
      </c>
      <c r="L152" s="11">
        <v>0</v>
      </c>
      <c r="M152" s="6">
        <f>LN(Y152)</f>
        <v>3.7887247890836524</v>
      </c>
      <c r="N152" s="6">
        <f>LN(Z152)</f>
        <v>1.8855533485144158</v>
      </c>
      <c r="O152" s="1">
        <v>54.12</v>
      </c>
      <c r="P152" s="6">
        <f t="shared" si="6"/>
        <v>1.1314021114911008</v>
      </c>
      <c r="Q152" s="1">
        <f>(T152-U152+V152-W152)/2</f>
        <v>3.1000000000000005</v>
      </c>
      <c r="R152" s="9" t="s">
        <v>158</v>
      </c>
      <c r="S152" s="12" t="s">
        <v>167</v>
      </c>
      <c r="T152" s="9">
        <v>7.3</v>
      </c>
      <c r="U152" s="9">
        <v>4.5</v>
      </c>
      <c r="V152" s="9">
        <v>7</v>
      </c>
      <c r="W152" s="9">
        <v>3.6</v>
      </c>
      <c r="X152" s="9" t="s">
        <v>140</v>
      </c>
      <c r="Y152" s="1">
        <v>44.2</v>
      </c>
      <c r="Z152" s="1">
        <v>6.59</v>
      </c>
    </row>
    <row r="153" spans="2:26">
      <c r="B153" s="9" t="s">
        <v>114</v>
      </c>
      <c r="C153" s="19" t="s">
        <v>37</v>
      </c>
      <c r="D153" s="8" t="s">
        <v>37</v>
      </c>
      <c r="E153" s="20" t="s">
        <v>37</v>
      </c>
      <c r="F153" s="20" t="s">
        <v>37</v>
      </c>
      <c r="G153" s="20" t="s">
        <v>37</v>
      </c>
      <c r="H153" s="20" t="s">
        <v>37</v>
      </c>
      <c r="I153" s="20" t="s">
        <v>37</v>
      </c>
      <c r="J153" s="21" t="s">
        <v>37</v>
      </c>
      <c r="K153" s="21" t="s">
        <v>37</v>
      </c>
      <c r="L153" s="22" t="s">
        <v>37</v>
      </c>
      <c r="M153" s="8" t="s">
        <v>37</v>
      </c>
      <c r="N153" s="8" t="s">
        <v>37</v>
      </c>
      <c r="O153" s="20" t="s">
        <v>37</v>
      </c>
      <c r="P153" s="8" t="s">
        <v>37</v>
      </c>
      <c r="Q153" s="20" t="s">
        <v>37</v>
      </c>
      <c r="S153" s="12" t="s">
        <v>37</v>
      </c>
      <c r="Y153" s="20" t="s">
        <v>37</v>
      </c>
      <c r="Z153" s="20" t="s">
        <v>37</v>
      </c>
    </row>
    <row r="154" spans="2:26">
      <c r="B154" s="9" t="s">
        <v>116</v>
      </c>
      <c r="C154" s="10">
        <v>3.1504777611941426E-2</v>
      </c>
      <c r="D154" s="6">
        <v>7.1989312406881734</v>
      </c>
      <c r="E154" s="1">
        <v>12.229411764705883</v>
      </c>
      <c r="F154" s="1">
        <v>17.447058823529414</v>
      </c>
      <c r="G154" s="1">
        <v>9.1</v>
      </c>
      <c r="H154" s="1">
        <v>20.2</v>
      </c>
      <c r="I154" s="1">
        <v>60.43</v>
      </c>
      <c r="J154" s="9">
        <v>0</v>
      </c>
      <c r="K154" s="1">
        <v>1</v>
      </c>
      <c r="L154" s="11">
        <v>0</v>
      </c>
      <c r="M154" s="6">
        <f>LN(Y154)</f>
        <v>4.1759245492145238</v>
      </c>
      <c r="N154" s="6">
        <f>LN(Z154)</f>
        <v>1.3609765531356006</v>
      </c>
      <c r="O154" s="1">
        <v>35.299999999999997</v>
      </c>
      <c r="P154" s="6">
        <f t="shared" si="6"/>
        <v>-2.3025850929940495</v>
      </c>
      <c r="Q154" s="1">
        <f>(T154-U154+V154-W154)</f>
        <v>9.9999999999999645E-2</v>
      </c>
      <c r="S154" s="12" t="s">
        <v>168</v>
      </c>
      <c r="T154" s="9">
        <v>2.8</v>
      </c>
      <c r="U154" s="9">
        <v>2.7</v>
      </c>
      <c r="Y154" s="1">
        <v>65.099999999999994</v>
      </c>
      <c r="Z154" s="1">
        <v>3.9</v>
      </c>
    </row>
    <row r="155" spans="2:26">
      <c r="B155" s="9" t="s">
        <v>117</v>
      </c>
      <c r="C155" s="10">
        <v>-1.084365265557056E-2</v>
      </c>
      <c r="D155" s="6">
        <v>6.7638849085624351</v>
      </c>
      <c r="E155" s="1">
        <v>13.85</v>
      </c>
      <c r="F155" s="1">
        <v>24.59375</v>
      </c>
      <c r="G155" s="1">
        <v>21.4</v>
      </c>
      <c r="H155" s="1">
        <v>25.3</v>
      </c>
      <c r="I155" s="1">
        <v>34.06</v>
      </c>
      <c r="J155" s="9">
        <v>1</v>
      </c>
      <c r="K155" s="1">
        <v>1</v>
      </c>
      <c r="L155" s="11">
        <v>0</v>
      </c>
      <c r="M155" s="6">
        <f>LN(Y155)</f>
        <v>3.7864597824528001</v>
      </c>
      <c r="N155" s="6">
        <f>LN(Z155)</f>
        <v>1.8976198599275322</v>
      </c>
      <c r="O155" s="1">
        <v>38.72</v>
      </c>
      <c r="P155" s="6">
        <f t="shared" si="6"/>
        <v>1.1314021114911006</v>
      </c>
      <c r="Q155" s="1">
        <f>(T155-U155+V155-W155)</f>
        <v>3.1</v>
      </c>
      <c r="R155" s="9" t="s">
        <v>158</v>
      </c>
      <c r="S155" s="12" t="s">
        <v>169</v>
      </c>
      <c r="T155" s="9">
        <v>6.5</v>
      </c>
      <c r="U155" s="9">
        <v>3.4</v>
      </c>
      <c r="Y155" s="1">
        <v>44.1</v>
      </c>
      <c r="Z155" s="1">
        <v>6.67</v>
      </c>
    </row>
    <row r="156" spans="2:26">
      <c r="B156" s="9" t="s">
        <v>118</v>
      </c>
      <c r="C156" s="19" t="s">
        <v>37</v>
      </c>
      <c r="D156" s="8" t="s">
        <v>37</v>
      </c>
      <c r="E156" s="20" t="s">
        <v>37</v>
      </c>
      <c r="F156" s="20" t="s">
        <v>37</v>
      </c>
      <c r="G156" s="20" t="s">
        <v>37</v>
      </c>
      <c r="H156" s="20" t="s">
        <v>37</v>
      </c>
      <c r="I156" s="20" t="s">
        <v>37</v>
      </c>
      <c r="J156" s="21" t="s">
        <v>37</v>
      </c>
      <c r="K156" s="21" t="s">
        <v>37</v>
      </c>
      <c r="L156" s="22" t="s">
        <v>37</v>
      </c>
      <c r="M156" s="8" t="s">
        <v>37</v>
      </c>
      <c r="N156" s="8" t="s">
        <v>37</v>
      </c>
      <c r="O156" s="20" t="s">
        <v>37</v>
      </c>
      <c r="P156" s="8" t="s">
        <v>37</v>
      </c>
      <c r="Q156" s="20" t="s">
        <v>37</v>
      </c>
      <c r="S156" s="12" t="s">
        <v>37</v>
      </c>
      <c r="Y156" s="20" t="s">
        <v>37</v>
      </c>
      <c r="Z156" s="20" t="s">
        <v>37</v>
      </c>
    </row>
    <row r="157" spans="2:26">
      <c r="B157" s="9" t="s">
        <v>119</v>
      </c>
      <c r="C157" s="10">
        <v>4.9727300002926911E-2</v>
      </c>
      <c r="D157" s="6">
        <v>7.4838066876658349</v>
      </c>
      <c r="E157" s="1">
        <v>19.676470588235293</v>
      </c>
      <c r="F157" s="1">
        <v>16.341176470588234</v>
      </c>
      <c r="G157" s="1">
        <v>16</v>
      </c>
      <c r="H157" s="1">
        <v>15</v>
      </c>
      <c r="I157" s="1">
        <v>42.96</v>
      </c>
      <c r="J157" s="9">
        <v>0</v>
      </c>
      <c r="K157" s="1">
        <v>1</v>
      </c>
      <c r="L157" s="11">
        <v>0</v>
      </c>
      <c r="M157" s="6">
        <f t="shared" ref="M157:N161" si="13">LN(Y157)</f>
        <v>4.1042948930752692</v>
      </c>
      <c r="N157" s="6">
        <f t="shared" si="13"/>
        <v>1.5040773967762742</v>
      </c>
      <c r="O157" s="1">
        <v>41.74</v>
      </c>
      <c r="P157" s="6">
        <f t="shared" si="6"/>
        <v>0.69314718055994529</v>
      </c>
      <c r="Q157" s="1">
        <f>(T157-U157+V157-W157)</f>
        <v>2</v>
      </c>
      <c r="S157" s="12" t="s">
        <v>160</v>
      </c>
      <c r="T157" s="9">
        <v>3.5</v>
      </c>
      <c r="U157" s="9">
        <v>1.5</v>
      </c>
      <c r="Y157" s="1">
        <v>60.6</v>
      </c>
      <c r="Z157" s="1">
        <v>4.5</v>
      </c>
    </row>
    <row r="158" spans="2:26">
      <c r="B158" s="9" t="s">
        <v>120</v>
      </c>
      <c r="C158" s="10">
        <v>-1.2755959771469705E-2</v>
      </c>
      <c r="D158" s="6">
        <v>6.4769723628896827</v>
      </c>
      <c r="E158" s="1">
        <v>17.129411764705882</v>
      </c>
      <c r="F158" s="1">
        <v>27.441176470588236</v>
      </c>
      <c r="G158" s="1">
        <v>17.7</v>
      </c>
      <c r="H158" s="1">
        <v>29.9</v>
      </c>
      <c r="I158" s="1">
        <v>93.83</v>
      </c>
      <c r="J158" s="9">
        <v>1</v>
      </c>
      <c r="K158" s="1">
        <v>1</v>
      </c>
      <c r="L158" s="11">
        <v>0</v>
      </c>
      <c r="M158" s="6">
        <f t="shared" si="13"/>
        <v>3.8501476017100584</v>
      </c>
      <c r="N158" s="6">
        <f t="shared" si="13"/>
        <v>1.8718021769015913</v>
      </c>
      <c r="O158" s="1">
        <v>33.799999999999997</v>
      </c>
      <c r="P158" s="6">
        <f t="shared" si="6"/>
        <v>0.87546873735390007</v>
      </c>
      <c r="Q158" s="1">
        <f>(T158-U158+V158-W158)</f>
        <v>2.4000000000000004</v>
      </c>
      <c r="S158" s="12" t="s">
        <v>170</v>
      </c>
      <c r="T158" s="9">
        <v>7.2</v>
      </c>
      <c r="U158" s="9">
        <v>4.8</v>
      </c>
      <c r="Y158" s="1">
        <v>47</v>
      </c>
      <c r="Z158" s="1">
        <v>6.5</v>
      </c>
    </row>
    <row r="159" spans="2:26">
      <c r="B159" s="9" t="s">
        <v>121</v>
      </c>
      <c r="C159" s="10">
        <v>-4.1856715713789088E-3</v>
      </c>
      <c r="D159" s="6">
        <v>9.0796620483340664</v>
      </c>
      <c r="E159" s="1">
        <v>13.762499999999999</v>
      </c>
      <c r="F159" s="1">
        <v>10.85</v>
      </c>
      <c r="G159" s="1">
        <v>14.4</v>
      </c>
      <c r="H159" s="1">
        <v>8.8000000000000007</v>
      </c>
      <c r="I159" s="1">
        <v>95.98</v>
      </c>
      <c r="J159" s="9">
        <v>0</v>
      </c>
      <c r="K159" s="1">
        <v>1</v>
      </c>
      <c r="L159" s="11">
        <v>0</v>
      </c>
      <c r="M159" s="6">
        <f t="shared" si="13"/>
        <v>4.2061840439776361</v>
      </c>
      <c r="N159" s="6">
        <f t="shared" si="13"/>
        <v>1.2149127443642704</v>
      </c>
      <c r="O159" s="1">
        <v>46.09</v>
      </c>
      <c r="P159" s="6">
        <f t="shared" ref="P159:P169" si="14">LN(Q159)</f>
        <v>0.33647223662121289</v>
      </c>
      <c r="Q159" s="1">
        <f>(T159-U159+V159-W159)</f>
        <v>1.4</v>
      </c>
      <c r="R159" s="9" t="s">
        <v>158</v>
      </c>
      <c r="S159" s="12" t="s">
        <v>143</v>
      </c>
      <c r="T159" s="9">
        <v>4.3</v>
      </c>
      <c r="U159" s="9">
        <v>2.9</v>
      </c>
      <c r="Y159" s="1">
        <v>67.099999999999994</v>
      </c>
      <c r="Z159" s="1">
        <v>3.37</v>
      </c>
    </row>
    <row r="160" spans="2:26">
      <c r="B160" s="9" t="s">
        <v>122</v>
      </c>
      <c r="C160" s="10">
        <v>2.2743870307591951E-2</v>
      </c>
      <c r="D160" s="6">
        <v>7.6671582553191477</v>
      </c>
      <c r="E160" s="1">
        <v>12.958823529411763</v>
      </c>
      <c r="F160" s="1">
        <v>18.335294117647059</v>
      </c>
      <c r="G160" s="1">
        <v>15.7</v>
      </c>
      <c r="H160" s="1">
        <v>18.2</v>
      </c>
      <c r="I160" s="1">
        <v>66.09</v>
      </c>
      <c r="J160" s="9">
        <v>0</v>
      </c>
      <c r="K160" s="1">
        <v>0</v>
      </c>
      <c r="L160" s="11">
        <v>0</v>
      </c>
      <c r="M160" s="6">
        <f t="shared" si="13"/>
        <v>4.0656020933564463</v>
      </c>
      <c r="N160" s="6">
        <f t="shared" si="13"/>
        <v>1.7681496035889213</v>
      </c>
      <c r="O160" s="1">
        <v>44</v>
      </c>
      <c r="P160" s="6">
        <f t="shared" si="14"/>
        <v>0.91629073187415488</v>
      </c>
      <c r="Q160" s="1">
        <f>(T160-U160+V160-W160)</f>
        <v>2.4999999999999996</v>
      </c>
      <c r="S160" s="12" t="s">
        <v>171</v>
      </c>
      <c r="T160" s="9">
        <v>5.0999999999999996</v>
      </c>
      <c r="U160" s="9">
        <v>2.6</v>
      </c>
      <c r="Y160" s="1">
        <v>58.3</v>
      </c>
      <c r="Z160" s="1">
        <v>5.86</v>
      </c>
    </row>
    <row r="161" spans="2:26">
      <c r="B161" s="9" t="s">
        <v>123</v>
      </c>
      <c r="C161" s="10">
        <v>1.4743660837123085E-2</v>
      </c>
      <c r="D161" s="6">
        <v>8.0086981829885282</v>
      </c>
      <c r="E161" s="1">
        <v>21.858823529411762</v>
      </c>
      <c r="F161" s="1">
        <v>11.805882352941177</v>
      </c>
      <c r="G161" s="1">
        <v>26.3</v>
      </c>
      <c r="H161" s="1">
        <v>11</v>
      </c>
      <c r="I161" s="1">
        <v>19.170000000000002</v>
      </c>
      <c r="J161" s="9">
        <v>0</v>
      </c>
      <c r="K161" s="1">
        <v>0</v>
      </c>
      <c r="L161" s="11">
        <v>0</v>
      </c>
      <c r="M161" s="6">
        <f t="shared" si="13"/>
        <v>4.0826093060036799</v>
      </c>
      <c r="N161" s="6">
        <f t="shared" si="13"/>
        <v>1.5260563034950492</v>
      </c>
      <c r="O161" s="1">
        <v>51</v>
      </c>
      <c r="P161" s="6">
        <f t="shared" si="14"/>
        <v>0.85441532815606758</v>
      </c>
      <c r="Q161" s="1">
        <f>(T161-U161+V161-W161)</f>
        <v>2.35</v>
      </c>
      <c r="S161" s="12" t="s">
        <v>168</v>
      </c>
      <c r="V161" s="9">
        <v>4</v>
      </c>
      <c r="W161" s="9">
        <v>1.65</v>
      </c>
      <c r="Y161" s="1">
        <v>59.3</v>
      </c>
      <c r="Z161" s="1">
        <v>4.5999999999999996</v>
      </c>
    </row>
    <row r="162" spans="2:26">
      <c r="B162" s="9" t="s">
        <v>124</v>
      </c>
      <c r="C162" s="19" t="s">
        <v>37</v>
      </c>
      <c r="D162" s="8" t="s">
        <v>37</v>
      </c>
      <c r="E162" s="20" t="s">
        <v>37</v>
      </c>
      <c r="F162" s="20" t="s">
        <v>37</v>
      </c>
      <c r="G162" s="20" t="s">
        <v>37</v>
      </c>
      <c r="H162" s="20" t="s">
        <v>37</v>
      </c>
      <c r="I162" s="20" t="s">
        <v>37</v>
      </c>
      <c r="J162" s="21" t="s">
        <v>37</v>
      </c>
      <c r="K162" s="21" t="s">
        <v>37</v>
      </c>
      <c r="L162" s="22" t="s">
        <v>37</v>
      </c>
      <c r="M162" s="8" t="s">
        <v>37</v>
      </c>
      <c r="N162" s="8" t="s">
        <v>37</v>
      </c>
      <c r="O162" s="20" t="s">
        <v>37</v>
      </c>
      <c r="P162" s="8" t="s">
        <v>37</v>
      </c>
      <c r="Q162" s="20" t="s">
        <v>37</v>
      </c>
      <c r="S162" s="12" t="s">
        <v>37</v>
      </c>
      <c r="Y162" s="20" t="s">
        <v>37</v>
      </c>
      <c r="Z162" s="20" t="s">
        <v>37</v>
      </c>
    </row>
    <row r="163" spans="2:26">
      <c r="B163" s="9" t="s">
        <v>126</v>
      </c>
      <c r="C163" s="19" t="s">
        <v>37</v>
      </c>
      <c r="D163" s="8" t="s">
        <v>37</v>
      </c>
      <c r="E163" s="20" t="s">
        <v>37</v>
      </c>
      <c r="F163" s="20" t="s">
        <v>37</v>
      </c>
      <c r="G163" s="20" t="s">
        <v>37</v>
      </c>
      <c r="H163" s="20" t="s">
        <v>37</v>
      </c>
      <c r="I163" s="20" t="s">
        <v>37</v>
      </c>
      <c r="J163" s="21" t="s">
        <v>37</v>
      </c>
      <c r="K163" s="21" t="s">
        <v>37</v>
      </c>
      <c r="L163" s="22" t="s">
        <v>37</v>
      </c>
      <c r="M163" s="8" t="s">
        <v>37</v>
      </c>
      <c r="N163" s="8" t="s">
        <v>37</v>
      </c>
      <c r="O163" s="20" t="s">
        <v>37</v>
      </c>
      <c r="P163" s="8" t="s">
        <v>37</v>
      </c>
      <c r="Q163" s="20" t="s">
        <v>37</v>
      </c>
      <c r="S163" s="12" t="s">
        <v>37</v>
      </c>
      <c r="Y163" s="20" t="s">
        <v>37</v>
      </c>
      <c r="Z163" s="20" t="s">
        <v>37</v>
      </c>
    </row>
    <row r="164" spans="2:26">
      <c r="B164" s="9" t="s">
        <v>128</v>
      </c>
      <c r="C164" s="10">
        <v>-6.2987284755537942E-3</v>
      </c>
      <c r="D164" s="6">
        <v>6.4052284580308418</v>
      </c>
      <c r="E164" s="1">
        <v>1.9411764705882353</v>
      </c>
      <c r="F164" s="1">
        <v>17.141176470588238</v>
      </c>
      <c r="G164" s="1">
        <v>1.7</v>
      </c>
      <c r="H164" s="1">
        <v>24</v>
      </c>
      <c r="I164" s="1">
        <v>9.3000000000000007</v>
      </c>
      <c r="J164" s="9">
        <v>1</v>
      </c>
      <c r="K164" s="1">
        <v>1</v>
      </c>
      <c r="L164" s="11">
        <v>1</v>
      </c>
      <c r="M164" s="6">
        <f>LN(Y164)</f>
        <v>3.8372994592322094</v>
      </c>
      <c r="N164" s="6">
        <f>LN(Z164)</f>
        <v>1.9315214116032138</v>
      </c>
      <c r="O164" s="1">
        <v>33</v>
      </c>
      <c r="P164" s="6">
        <f t="shared" si="14"/>
        <v>0.87546873735390007</v>
      </c>
      <c r="Q164" s="1">
        <f>(T164-U164+V164-W164)</f>
        <v>2.4000000000000004</v>
      </c>
      <c r="S164" s="12" t="s">
        <v>172</v>
      </c>
      <c r="T164" s="9">
        <v>7.7</v>
      </c>
      <c r="U164" s="9">
        <v>5.3</v>
      </c>
      <c r="Y164" s="1">
        <v>46.4</v>
      </c>
      <c r="Z164" s="1">
        <v>6.9</v>
      </c>
    </row>
    <row r="165" spans="2:26">
      <c r="B165" s="9" t="s">
        <v>129</v>
      </c>
      <c r="C165" s="19" t="s">
        <v>37</v>
      </c>
      <c r="D165" s="8" t="s">
        <v>37</v>
      </c>
      <c r="E165" s="20" t="s">
        <v>37</v>
      </c>
      <c r="F165" s="20" t="s">
        <v>37</v>
      </c>
      <c r="G165" s="20" t="s">
        <v>37</v>
      </c>
      <c r="H165" s="20" t="s">
        <v>37</v>
      </c>
      <c r="I165" s="20" t="s">
        <v>37</v>
      </c>
      <c r="J165" s="21" t="s">
        <v>37</v>
      </c>
      <c r="K165" s="21" t="s">
        <v>37</v>
      </c>
      <c r="L165" s="22" t="s">
        <v>37</v>
      </c>
      <c r="M165" s="8" t="s">
        <v>37</v>
      </c>
      <c r="N165" s="8" t="s">
        <v>37</v>
      </c>
      <c r="O165" s="20" t="s">
        <v>37</v>
      </c>
      <c r="P165" s="8" t="s">
        <v>37</v>
      </c>
      <c r="Q165" s="20" t="s">
        <v>37</v>
      </c>
      <c r="S165" s="12" t="s">
        <v>37</v>
      </c>
      <c r="Y165" s="20" t="s">
        <v>37</v>
      </c>
      <c r="Z165" s="20" t="s">
        <v>37</v>
      </c>
    </row>
    <row r="166" spans="2:26">
      <c r="B166" s="9" t="s">
        <v>131</v>
      </c>
      <c r="C166" s="19" t="s">
        <v>37</v>
      </c>
      <c r="D166" s="8" t="s">
        <v>37</v>
      </c>
      <c r="E166" s="20" t="s">
        <v>37</v>
      </c>
      <c r="F166" s="20" t="s">
        <v>37</v>
      </c>
      <c r="G166" s="20" t="s">
        <v>37</v>
      </c>
      <c r="H166" s="20" t="s">
        <v>37</v>
      </c>
      <c r="I166" s="20" t="s">
        <v>37</v>
      </c>
      <c r="J166" s="21" t="s">
        <v>37</v>
      </c>
      <c r="K166" s="21" t="s">
        <v>37</v>
      </c>
      <c r="L166" s="22" t="s">
        <v>37</v>
      </c>
      <c r="M166" s="8" t="s">
        <v>37</v>
      </c>
      <c r="N166" s="8" t="s">
        <v>37</v>
      </c>
      <c r="O166" s="20" t="s">
        <v>37</v>
      </c>
      <c r="P166" s="8" t="s">
        <v>37</v>
      </c>
      <c r="Q166" s="20" t="s">
        <v>37</v>
      </c>
      <c r="S166" s="12" t="s">
        <v>37</v>
      </c>
      <c r="Y166" s="20" t="s">
        <v>37</v>
      </c>
      <c r="Z166" s="20" t="s">
        <v>37</v>
      </c>
    </row>
    <row r="167" spans="2:26">
      <c r="B167" s="9" t="s">
        <v>134</v>
      </c>
      <c r="C167" s="19" t="s">
        <v>37</v>
      </c>
      <c r="D167" s="8" t="s">
        <v>37</v>
      </c>
      <c r="E167" s="20" t="s">
        <v>37</v>
      </c>
      <c r="F167" s="20" t="s">
        <v>37</v>
      </c>
      <c r="G167" s="20" t="s">
        <v>37</v>
      </c>
      <c r="H167" s="20" t="s">
        <v>37</v>
      </c>
      <c r="I167" s="20" t="s">
        <v>37</v>
      </c>
      <c r="J167" s="21" t="s">
        <v>37</v>
      </c>
      <c r="K167" s="21" t="s">
        <v>37</v>
      </c>
      <c r="L167" s="22" t="s">
        <v>37</v>
      </c>
      <c r="M167" s="8" t="s">
        <v>37</v>
      </c>
      <c r="N167" s="8" t="s">
        <v>37</v>
      </c>
      <c r="O167" s="20" t="s">
        <v>37</v>
      </c>
      <c r="P167" s="8" t="s">
        <v>37</v>
      </c>
      <c r="Q167" s="20" t="s">
        <v>37</v>
      </c>
      <c r="S167" s="12" t="s">
        <v>37</v>
      </c>
      <c r="Y167" s="20" t="s">
        <v>37</v>
      </c>
      <c r="Z167" s="20" t="s">
        <v>37</v>
      </c>
    </row>
    <row r="168" spans="2:26">
      <c r="B168" s="9" t="s">
        <v>136</v>
      </c>
      <c r="C168" s="10">
        <v>-3.4568083876948798E-2</v>
      </c>
      <c r="D168" s="6">
        <v>7.0681720003880422</v>
      </c>
      <c r="E168" s="1">
        <v>11.65</v>
      </c>
      <c r="F168" s="1">
        <v>35.924999999999997</v>
      </c>
      <c r="G168" s="1">
        <v>17.100000000000001</v>
      </c>
      <c r="H168" s="1">
        <v>39.9</v>
      </c>
      <c r="I168" s="1">
        <v>81.72</v>
      </c>
      <c r="J168" s="9">
        <v>1</v>
      </c>
      <c r="K168" s="1">
        <v>1</v>
      </c>
      <c r="L168" s="11">
        <v>1</v>
      </c>
      <c r="M168" s="6">
        <f>LN(Y168)</f>
        <v>3.8815637979434374</v>
      </c>
      <c r="N168" s="6">
        <f>LN(Z168)</f>
        <v>1.9095425048844386</v>
      </c>
      <c r="O168" s="1">
        <v>51</v>
      </c>
      <c r="P168" s="6">
        <f t="shared" si="14"/>
        <v>0.60976557162089418</v>
      </c>
      <c r="Q168" s="1">
        <f>(T168-U168+V168-W168)</f>
        <v>1.8399999999999999</v>
      </c>
      <c r="S168" s="12" t="s">
        <v>173</v>
      </c>
      <c r="V168" s="9">
        <v>6.39</v>
      </c>
      <c r="W168" s="9">
        <v>4.55</v>
      </c>
      <c r="Y168" s="1">
        <v>48.5</v>
      </c>
      <c r="Z168" s="1">
        <v>6.75</v>
      </c>
    </row>
    <row r="169" spans="2:26">
      <c r="B169" s="9" t="s">
        <v>137</v>
      </c>
      <c r="C169" s="10">
        <v>-2.0111811477647179E-3</v>
      </c>
      <c r="D169" s="6">
        <v>7.0900768357760917</v>
      </c>
      <c r="E169" s="1">
        <v>12.864705882352938</v>
      </c>
      <c r="F169" s="1">
        <v>24.947058823529414</v>
      </c>
      <c r="G169" s="1">
        <v>16.8</v>
      </c>
      <c r="H169" s="1">
        <v>12.8</v>
      </c>
      <c r="I169" s="1">
        <v>53.09</v>
      </c>
      <c r="J169" s="9">
        <v>1</v>
      </c>
      <c r="K169" s="1">
        <v>1</v>
      </c>
      <c r="L169" s="11">
        <v>1</v>
      </c>
      <c r="M169" s="6">
        <f>LN(Y169)</f>
        <v>3.9684033388642534</v>
      </c>
      <c r="N169" s="6">
        <f>LN(Z169)</f>
        <v>1.9768549529047348</v>
      </c>
      <c r="O169" s="1">
        <v>56.83</v>
      </c>
      <c r="P169" s="6">
        <f t="shared" si="14"/>
        <v>0.99325177301028345</v>
      </c>
      <c r="Q169" s="1">
        <f>(T169-U169+V169-W169)/2</f>
        <v>2.7</v>
      </c>
      <c r="R169" s="9" t="s">
        <v>158</v>
      </c>
      <c r="S169" s="12" t="s">
        <v>174</v>
      </c>
      <c r="T169" s="9">
        <v>7.3</v>
      </c>
      <c r="U169" s="9">
        <v>3.3</v>
      </c>
      <c r="V169" s="9">
        <v>4.68</v>
      </c>
      <c r="W169" s="9">
        <v>3.28</v>
      </c>
      <c r="X169" s="9" t="s">
        <v>140</v>
      </c>
      <c r="Y169" s="1">
        <v>52.9</v>
      </c>
      <c r="Z169" s="1">
        <v>7.22</v>
      </c>
    </row>
  </sheetData>
  <pageMargins left="0.5" right="0.5" top="0.5" bottom="0.5" header="0.51180555555555551" footer="0.51180555555555551"/>
  <pageSetup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Chart3</vt:lpstr>
      <vt:lpstr>Sheet3</vt:lpstr>
      <vt:lpstr>Sheet4</vt:lpstr>
      <vt:lpstr>Sheet2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la Croix</dc:creator>
  <cp:lastModifiedBy>David de la Croix</cp:lastModifiedBy>
  <cp:revision>0</cp:revision>
  <cp:lastPrinted>2001-03-01T00:43:42Z</cp:lastPrinted>
  <dcterms:created xsi:type="dcterms:W3CDTF">2001-02-28T00:50:32Z</dcterms:created>
  <dcterms:modified xsi:type="dcterms:W3CDTF">2008-09-14T10:13:54Z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Referee report</vt:lpwstr>
  </property>
  <property fmtid="{D5CDD505-2E9C-101B-9397-08002B2CF9AE}" pid="3" name="_AuthorEmail">
    <vt:lpwstr>delacroix@core.ucl.ac.be</vt:lpwstr>
  </property>
  <property fmtid="{D5CDD505-2E9C-101B-9397-08002B2CF9AE}" pid="4" name="_AuthorEmailDisplayName">
    <vt:lpwstr>David de la Croix</vt:lpwstr>
  </property>
  <property fmtid="{D5CDD505-2E9C-101B-9397-08002B2CF9AE}" pid="5" name="_AdHocReviewCycleID">
    <vt:i4>1533475196</vt:i4>
  </property>
  <property fmtid="{D5CDD505-2E9C-101B-9397-08002B2CF9AE}" pid="6" name="_ReviewingToolsShownOnce">
    <vt:lpwstr/>
  </property>
</Properties>
</file>