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" yWindow="4320" windowWidth="15330" windowHeight="4380" activeTab="6"/>
  </bookViews>
  <sheets>
    <sheet name="Geneva (2)" sheetId="9" r:id="rId1"/>
    <sheet name="Venice (2)" sheetId="8" r:id="rId2"/>
    <sheet name="Geneva" sheetId="4" r:id="rId3"/>
    <sheet name="Venice" sheetId="6" r:id="rId4"/>
    <sheet name="estimation" sheetId="7" r:id="rId5"/>
    <sheet name="to export" sheetId="10" r:id="rId6"/>
    <sheet name="data" sheetId="1" r:id="rId7"/>
  </sheets>
  <calcPr calcId="144525"/>
</workbook>
</file>

<file path=xl/calcChain.xml><?xml version="1.0" encoding="utf-8"?>
<calcChain xmlns="http://schemas.openxmlformats.org/spreadsheetml/2006/main">
  <c r="N7" i="1" l="1"/>
  <c r="N6" i="1" s="1"/>
  <c r="N5" i="1" s="1"/>
  <c r="O7" i="1"/>
  <c r="O6" i="1" s="1"/>
  <c r="O5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P8" i="1"/>
  <c r="P7" i="1" s="1"/>
  <c r="P6" i="1" s="1"/>
  <c r="P5" i="1" s="1"/>
  <c r="W8" i="1"/>
  <c r="X8" i="1" s="1"/>
  <c r="Y8" i="1"/>
  <c r="N9" i="1"/>
  <c r="W9" i="1"/>
  <c r="Z9" i="1" s="1"/>
  <c r="X9" i="1"/>
  <c r="Y9" i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W10" i="1"/>
  <c r="X10" i="1" s="1"/>
  <c r="Y10" i="1"/>
  <c r="W11" i="1"/>
  <c r="Z11" i="1" s="1"/>
  <c r="X11" i="1"/>
  <c r="Y11" i="1"/>
  <c r="W12" i="1"/>
  <c r="X12" i="1" s="1"/>
  <c r="Y12" i="1"/>
  <c r="W13" i="1"/>
  <c r="Z13" i="1" s="1"/>
  <c r="X13" i="1"/>
  <c r="Y13" i="1"/>
  <c r="W14" i="1"/>
  <c r="X14" i="1" s="1"/>
  <c r="Y14" i="1"/>
  <c r="W15" i="1"/>
  <c r="Z15" i="1" s="1"/>
  <c r="X15" i="1"/>
  <c r="Y15" i="1"/>
  <c r="W16" i="1"/>
  <c r="X16" i="1" s="1"/>
  <c r="Y16" i="1"/>
  <c r="W17" i="1"/>
  <c r="Z17" i="1" s="1"/>
  <c r="X17" i="1"/>
  <c r="Y17" i="1"/>
  <c r="W18" i="1"/>
  <c r="X18" i="1" s="1"/>
  <c r="Y18" i="1"/>
  <c r="W19" i="1"/>
  <c r="Z19" i="1" s="1"/>
  <c r="X19" i="1"/>
  <c r="Y19" i="1"/>
  <c r="W20" i="1"/>
  <c r="X20" i="1" s="1"/>
  <c r="Y20" i="1"/>
  <c r="W21" i="1"/>
  <c r="Z21" i="1" s="1"/>
  <c r="X21" i="1"/>
  <c r="Y21" i="1"/>
  <c r="W22" i="1"/>
  <c r="X22" i="1" s="1"/>
  <c r="Y22" i="1"/>
  <c r="W23" i="1"/>
  <c r="Z23" i="1" s="1"/>
  <c r="X23" i="1"/>
  <c r="Y23" i="1"/>
  <c r="X25" i="1"/>
  <c r="Y25" i="1"/>
  <c r="Z25" i="1"/>
  <c r="X26" i="1"/>
  <c r="Y26" i="1"/>
  <c r="Z26" i="1"/>
  <c r="N29" i="1"/>
  <c r="O29" i="1"/>
  <c r="A30" i="1"/>
  <c r="M30" i="1"/>
  <c r="M31" i="1" s="1"/>
  <c r="M32" i="1" s="1"/>
  <c r="M33" i="1" s="1"/>
  <c r="M34" i="1" s="1"/>
  <c r="M35" i="1" s="1"/>
  <c r="M36" i="1" s="1"/>
  <c r="M37" i="1" s="1"/>
  <c r="M38" i="1" s="1"/>
  <c r="P30" i="1"/>
  <c r="Q30" i="1" s="1"/>
  <c r="A31" i="1"/>
  <c r="N31" i="1"/>
  <c r="O31" i="1"/>
  <c r="O32" i="1" s="1"/>
  <c r="O33" i="1" s="1"/>
  <c r="O34" i="1" s="1"/>
  <c r="O35" i="1" s="1"/>
  <c r="O36" i="1" s="1"/>
  <c r="O37" i="1" s="1"/>
  <c r="O38" i="1" s="1"/>
  <c r="P31" i="1"/>
  <c r="P32" i="1" s="1"/>
  <c r="P33" i="1" s="1"/>
  <c r="P34" i="1" s="1"/>
  <c r="P35" i="1" s="1"/>
  <c r="P36" i="1" s="1"/>
  <c r="P37" i="1" s="1"/>
  <c r="P38" i="1" s="1"/>
  <c r="A32" i="1"/>
  <c r="A33" i="1" s="1"/>
  <c r="A34" i="1" s="1"/>
  <c r="A35" i="1" s="1"/>
  <c r="A36" i="1" s="1"/>
  <c r="A37" i="1" s="1"/>
  <c r="A38" i="1" s="1"/>
  <c r="N32" i="1"/>
  <c r="N33" i="1" s="1"/>
  <c r="N34" i="1" s="1"/>
  <c r="N35" i="1" s="1"/>
  <c r="N36" i="1" s="1"/>
  <c r="N37" i="1" s="1"/>
  <c r="N38" i="1" s="1"/>
  <c r="Q29" i="1" l="1"/>
  <c r="Q31" i="1"/>
  <c r="Q32" i="1" s="1"/>
  <c r="Q33" i="1" s="1"/>
  <c r="Q34" i="1" s="1"/>
  <c r="Q35" i="1" s="1"/>
  <c r="Q36" i="1" s="1"/>
  <c r="Q37" i="1" s="1"/>
  <c r="Q38" i="1" s="1"/>
  <c r="R30" i="1"/>
  <c r="P29" i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Z22" i="1"/>
  <c r="Z20" i="1"/>
  <c r="Z18" i="1"/>
  <c r="Z16" i="1"/>
  <c r="Z14" i="1"/>
  <c r="Z12" i="1"/>
  <c r="Z10" i="1"/>
  <c r="Z8" i="1"/>
  <c r="Q8" i="1"/>
  <c r="Q7" i="1" l="1"/>
  <c r="Q6" i="1" s="1"/>
  <c r="Q5" i="1" s="1"/>
  <c r="R8" i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S30" i="1"/>
  <c r="R29" i="1"/>
  <c r="R31" i="1"/>
  <c r="R32" i="1" s="1"/>
  <c r="R33" i="1" s="1"/>
  <c r="R34" i="1" s="1"/>
  <c r="R35" i="1" s="1"/>
  <c r="R36" i="1" s="1"/>
  <c r="S31" i="1" l="1"/>
  <c r="S32" i="1" s="1"/>
  <c r="S33" i="1" s="1"/>
  <c r="S34" i="1" s="1"/>
  <c r="S29" i="1"/>
  <c r="R7" i="1"/>
  <c r="R6" i="1" s="1"/>
  <c r="R5" i="1" s="1"/>
  <c r="S8" i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S9" i="1" l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7" i="1"/>
  <c r="S6" i="1" s="1"/>
  <c r="S5" i="1" s="1"/>
  <c r="T8" i="1"/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7" i="1"/>
  <c r="T6" i="1" s="1"/>
  <c r="T5" i="1" s="1"/>
  <c r="U8" i="1"/>
  <c r="U9" i="1" l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7" i="1"/>
  <c r="U6" i="1" s="1"/>
  <c r="U5" i="1" s="1"/>
</calcChain>
</file>

<file path=xl/sharedStrings.xml><?xml version="1.0" encoding="utf-8"?>
<sst xmlns="http://schemas.openxmlformats.org/spreadsheetml/2006/main" count="54" uniqueCount="25">
  <si>
    <t>1625-49</t>
  </si>
  <si>
    <t>1650-74</t>
  </si>
  <si>
    <t>1675-99</t>
  </si>
  <si>
    <t>1700-24</t>
  </si>
  <si>
    <t>1725-44</t>
  </si>
  <si>
    <t>1745-69</t>
  </si>
  <si>
    <t>1770-90</t>
  </si>
  <si>
    <t>1800-25</t>
  </si>
  <si>
    <t>Probability of survival at age, by cohort Geneva 1625 -1825</t>
  </si>
  <si>
    <t>Same but correcting for mortality at ages 0-10</t>
  </si>
  <si>
    <t>1600-10</t>
  </si>
  <si>
    <t>1660-70</t>
  </si>
  <si>
    <t>1690-99</t>
  </si>
  <si>
    <t>1710-20</t>
  </si>
  <si>
    <t>Probability of survival at age, by cohort Venice 1600-1720</t>
  </si>
  <si>
    <t>1630-40</t>
  </si>
  <si>
    <t>1730-40</t>
  </si>
  <si>
    <t>alph</t>
  </si>
  <si>
    <t>bet</t>
  </si>
  <si>
    <t>1625-1674</t>
  </si>
  <si>
    <t>1675-1724</t>
  </si>
  <si>
    <t>e(10)</t>
  </si>
  <si>
    <t>A</t>
  </si>
  <si>
    <t>1725-1825</t>
  </si>
  <si>
    <t>To be exported: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</si>
</sst>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9.75"/>
      <name val="Palatino"/>
      <family val="1"/>
    </font>
    <font>
      <sz val="8.75"/>
      <name val="Palatino"/>
      <family val="1"/>
    </font>
    <font>
      <sz val="9.75"/>
      <name val="Palatino"/>
      <family val="1"/>
    </font>
    <font>
      <sz val="9.75"/>
      <name val="Palatino"/>
      <family val="1"/>
    </font>
    <font>
      <sz val="10"/>
      <name val="Arial"/>
    </font>
    <font>
      <sz val="10"/>
      <name val="Arial"/>
    </font>
    <font>
      <sz val="9.75"/>
      <name val="Palatino"/>
      <family val="1"/>
    </font>
    <font>
      <sz val="9.75"/>
      <name val="Palatino"/>
      <family val="1"/>
    </font>
    <font>
      <sz val="9.75"/>
      <name val="Palatino"/>
      <family val="1"/>
    </font>
    <font>
      <sz val="8.75"/>
      <name val="Palatino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9795918367346E-2"/>
          <c:y val="4.2944785276073622E-2"/>
          <c:w val="0.88775510204081631"/>
          <c:h val="0.87554776511831733"/>
        </c:manualLayout>
      </c:layout>
      <c:lineChart>
        <c:grouping val="standard"/>
        <c:varyColors val="0"/>
        <c:ser>
          <c:idx val="0"/>
          <c:order val="0"/>
          <c:tx>
            <c:strRef>
              <c:f>data!$N$4</c:f>
              <c:strCache>
                <c:ptCount val="1"/>
                <c:pt idx="0">
                  <c:v>1625-49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data!$N$5:$N$23</c:f>
              <c:numCache>
                <c:formatCode>0</c:formatCode>
                <c:ptCount val="19"/>
                <c:pt idx="0">
                  <c:v>2197.802197802198</c:v>
                </c:pt>
                <c:pt idx="1">
                  <c:v>1558.2417582417584</c:v>
                </c:pt>
                <c:pt idx="2">
                  <c:v>1140.6593406593406</c:v>
                </c:pt>
                <c:pt idx="3" formatCode="General">
                  <c:v>1000</c:v>
                </c:pt>
                <c:pt idx="4">
                  <c:v>956.04395604395609</c:v>
                </c:pt>
                <c:pt idx="5">
                  <c:v>903.29670329670341</c:v>
                </c:pt>
                <c:pt idx="6">
                  <c:v>848.35164835164846</c:v>
                </c:pt>
                <c:pt idx="7">
                  <c:v>802.19780219780239</c:v>
                </c:pt>
                <c:pt idx="8">
                  <c:v>760.43956043956064</c:v>
                </c:pt>
                <c:pt idx="9">
                  <c:v>670.32967032967053</c:v>
                </c:pt>
                <c:pt idx="10">
                  <c:v>573.62637362637383</c:v>
                </c:pt>
                <c:pt idx="11">
                  <c:v>507.69230769230779</c:v>
                </c:pt>
                <c:pt idx="12">
                  <c:v>424.17582417582429</c:v>
                </c:pt>
                <c:pt idx="13">
                  <c:v>327.47252747252759</c:v>
                </c:pt>
                <c:pt idx="14">
                  <c:v>261.5384615384616</c:v>
                </c:pt>
                <c:pt idx="15">
                  <c:v>180.21978021978026</c:v>
                </c:pt>
                <c:pt idx="16">
                  <c:v>101.09890109890112</c:v>
                </c:pt>
                <c:pt idx="17">
                  <c:v>37.362637362637372</c:v>
                </c:pt>
                <c:pt idx="18">
                  <c:v>10.989010989010993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data!$P$4</c:f>
              <c:strCache>
                <c:ptCount val="1"/>
                <c:pt idx="0">
                  <c:v>1675-99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data!$P$5:$P$23</c:f>
              <c:numCache>
                <c:formatCode>0</c:formatCode>
                <c:ptCount val="19"/>
                <c:pt idx="0">
                  <c:v>2008.0321285140562</c:v>
                </c:pt>
                <c:pt idx="1">
                  <c:v>1467.871485943775</c:v>
                </c:pt>
                <c:pt idx="2">
                  <c:v>1120.4819277108434</c:v>
                </c:pt>
                <c:pt idx="3" formatCode="General">
                  <c:v>1000</c:v>
                </c:pt>
                <c:pt idx="4">
                  <c:v>949.79919678714862</c:v>
                </c:pt>
                <c:pt idx="5">
                  <c:v>895.58232931726911</c:v>
                </c:pt>
                <c:pt idx="6">
                  <c:v>839.35742971887555</c:v>
                </c:pt>
                <c:pt idx="7">
                  <c:v>807.22891566265071</c:v>
                </c:pt>
                <c:pt idx="8">
                  <c:v>751.00401606425714</c:v>
                </c:pt>
                <c:pt idx="9">
                  <c:v>696.78714859437764</c:v>
                </c:pt>
                <c:pt idx="10">
                  <c:v>634.5381526104419</c:v>
                </c:pt>
                <c:pt idx="11">
                  <c:v>578.31325301204834</c:v>
                </c:pt>
                <c:pt idx="12">
                  <c:v>516.06425702811259</c:v>
                </c:pt>
                <c:pt idx="13">
                  <c:v>421.68674698795195</c:v>
                </c:pt>
                <c:pt idx="14">
                  <c:v>347.38955823293185</c:v>
                </c:pt>
                <c:pt idx="15">
                  <c:v>242.97188755020088</c:v>
                </c:pt>
                <c:pt idx="16">
                  <c:v>138.5542168674699</c:v>
                </c:pt>
                <c:pt idx="17">
                  <c:v>76.305220883534147</c:v>
                </c:pt>
                <c:pt idx="18">
                  <c:v>28.112449799196792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data!$T$4</c:f>
              <c:strCache>
                <c:ptCount val="1"/>
                <c:pt idx="0">
                  <c:v>1770-90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data!$T$5:$T$23</c:f>
              <c:numCache>
                <c:formatCode>0</c:formatCode>
                <c:ptCount val="19"/>
                <c:pt idx="0">
                  <c:v>1745.2006980802794</c:v>
                </c:pt>
                <c:pt idx="1">
                  <c:v>1342.0593368237348</c:v>
                </c:pt>
                <c:pt idx="2">
                  <c:v>1115.1832460732985</c:v>
                </c:pt>
                <c:pt idx="3" formatCode="General">
                  <c:v>1000</c:v>
                </c:pt>
                <c:pt idx="4">
                  <c:v>959.86038394415357</c:v>
                </c:pt>
                <c:pt idx="5">
                  <c:v>924.95636998254793</c:v>
                </c:pt>
                <c:pt idx="6">
                  <c:v>877.83595113438037</c:v>
                </c:pt>
                <c:pt idx="7">
                  <c:v>832.46073298429314</c:v>
                </c:pt>
                <c:pt idx="8">
                  <c:v>797.55671902268762</c:v>
                </c:pt>
                <c:pt idx="9">
                  <c:v>755.67190226876096</c:v>
                </c:pt>
                <c:pt idx="10">
                  <c:v>710.29668411867374</c:v>
                </c:pt>
                <c:pt idx="11">
                  <c:v>661.43106457242595</c:v>
                </c:pt>
                <c:pt idx="12">
                  <c:v>603.8394415357767</c:v>
                </c:pt>
                <c:pt idx="13">
                  <c:v>534.03141361256553</c:v>
                </c:pt>
                <c:pt idx="14">
                  <c:v>432.80977312390928</c:v>
                </c:pt>
                <c:pt idx="15">
                  <c:v>321.1169284467714</c:v>
                </c:pt>
                <c:pt idx="16">
                  <c:v>197.20767888307154</c:v>
                </c:pt>
                <c:pt idx="17">
                  <c:v>99.47643979057591</c:v>
                </c:pt>
                <c:pt idx="18">
                  <c:v>29.668411867364746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28384"/>
        <c:axId val="288138752"/>
      </c:lineChart>
      <c:catAx>
        <c:axId val="2881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1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13875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12838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54081632653073"/>
          <c:y val="6.5731814198071878E-2"/>
          <c:w val="0.1639030612244898"/>
          <c:h val="0.35144609991235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94897959183687E-2"/>
          <c:y val="4.0315512708150751E-2"/>
          <c:w val="0.87691326530612246"/>
          <c:h val="0.86415425065731832"/>
        </c:manualLayout>
      </c:layout>
      <c:lineChart>
        <c:grouping val="standard"/>
        <c:varyColors val="0"/>
        <c:ser>
          <c:idx val="0"/>
          <c:order val="0"/>
          <c:tx>
            <c:strRef>
              <c:f>data!$N$28</c:f>
              <c:strCache>
                <c:ptCount val="1"/>
                <c:pt idx="0">
                  <c:v>1600-10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data!$N$29:$N$38</c:f>
              <c:numCache>
                <c:formatCode>General</c:formatCode>
                <c:ptCount val="10"/>
                <c:pt idx="0" formatCode="0">
                  <c:v>1234.5679012345679</c:v>
                </c:pt>
                <c:pt idx="1">
                  <c:v>1000</c:v>
                </c:pt>
                <c:pt idx="2" formatCode="0">
                  <c:v>851.85185185185185</c:v>
                </c:pt>
                <c:pt idx="3" formatCode="0">
                  <c:v>555.55555555555554</c:v>
                </c:pt>
                <c:pt idx="4" formatCode="0">
                  <c:v>543.20987654320993</c:v>
                </c:pt>
                <c:pt idx="5" formatCode="0">
                  <c:v>456.79012345679018</c:v>
                </c:pt>
                <c:pt idx="6" formatCode="0">
                  <c:v>320.9876543209877</c:v>
                </c:pt>
                <c:pt idx="7" formatCode="0">
                  <c:v>197.53086419753089</c:v>
                </c:pt>
                <c:pt idx="8" formatCode="0">
                  <c:v>86.41975308641976</c:v>
                </c:pt>
                <c:pt idx="9" formatCode="0">
                  <c:v>18.518518518518523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data!$O$28</c:f>
              <c:strCache>
                <c:ptCount val="1"/>
                <c:pt idx="0">
                  <c:v>1630-40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data!$O$29:$O$38</c:f>
              <c:numCache>
                <c:formatCode>General</c:formatCode>
                <c:ptCount val="10"/>
                <c:pt idx="0" formatCode="0">
                  <c:v>1250</c:v>
                </c:pt>
                <c:pt idx="1">
                  <c:v>1000</c:v>
                </c:pt>
                <c:pt idx="2" formatCode="0">
                  <c:v>912.5</c:v>
                </c:pt>
                <c:pt idx="3" formatCode="0">
                  <c:v>812.5</c:v>
                </c:pt>
                <c:pt idx="4" formatCode="0">
                  <c:v>700</c:v>
                </c:pt>
                <c:pt idx="5" formatCode="0">
                  <c:v>525</c:v>
                </c:pt>
                <c:pt idx="6" formatCode="0">
                  <c:v>400</c:v>
                </c:pt>
                <c:pt idx="7" formatCode="0">
                  <c:v>275</c:v>
                </c:pt>
                <c:pt idx="8" formatCode="0">
                  <c:v>125</c:v>
                </c:pt>
                <c:pt idx="9" formatCode="0">
                  <c:v>26.25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data!$Q$28</c:f>
              <c:strCache>
                <c:ptCount val="1"/>
                <c:pt idx="0">
                  <c:v>1690-99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data!$Q$29:$Q$38</c:f>
              <c:numCache>
                <c:formatCode>General</c:formatCode>
                <c:ptCount val="10"/>
                <c:pt idx="0" formatCode="0">
                  <c:v>1234.5679012345679</c:v>
                </c:pt>
                <c:pt idx="1">
                  <c:v>1000</c:v>
                </c:pt>
                <c:pt idx="2" formatCode="0">
                  <c:v>925.92592592592598</c:v>
                </c:pt>
                <c:pt idx="3" formatCode="0">
                  <c:v>827.16049382716062</c:v>
                </c:pt>
                <c:pt idx="4" formatCode="0">
                  <c:v>740.74074074074088</c:v>
                </c:pt>
                <c:pt idx="5" formatCode="0">
                  <c:v>629.62962962962968</c:v>
                </c:pt>
                <c:pt idx="6" formatCode="0">
                  <c:v>493.82716049382719</c:v>
                </c:pt>
                <c:pt idx="7" formatCode="0">
                  <c:v>296.2962962962963</c:v>
                </c:pt>
                <c:pt idx="8" formatCode="0">
                  <c:v>123.4567901234568</c:v>
                </c:pt>
                <c:pt idx="9" formatCode="0">
                  <c:v>20.987654320987655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data!$R$28</c:f>
              <c:strCache>
                <c:ptCount val="1"/>
                <c:pt idx="0">
                  <c:v>1710-20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data!$R$29:$R$38</c:f>
              <c:numCache>
                <c:formatCode>General</c:formatCode>
                <c:ptCount val="10"/>
                <c:pt idx="0" formatCode="0">
                  <c:v>1282.051282051282</c:v>
                </c:pt>
                <c:pt idx="1">
                  <c:v>1000</c:v>
                </c:pt>
                <c:pt idx="2" formatCode="0">
                  <c:v>884.61538461538464</c:v>
                </c:pt>
                <c:pt idx="3" formatCode="0">
                  <c:v>833.33333333333337</c:v>
                </c:pt>
                <c:pt idx="4" formatCode="0">
                  <c:v>782.0512820512821</c:v>
                </c:pt>
                <c:pt idx="5" formatCode="0">
                  <c:v>692.30769230769238</c:v>
                </c:pt>
                <c:pt idx="6" formatCode="0">
                  <c:v>525.64102564102564</c:v>
                </c:pt>
                <c:pt idx="7" formatCode="0">
                  <c:v>333.33333333333331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15264"/>
        <c:axId val="288317440"/>
      </c:lineChart>
      <c:catAx>
        <c:axId val="2883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3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31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31526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2142857142857"/>
          <c:y val="6.2226117440841375E-2"/>
          <c:w val="0.20599489795918369"/>
          <c:h val="0.2787028921998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9795918367346E-2"/>
          <c:y val="4.2944785276073622E-2"/>
          <c:w val="0.88775510204081631"/>
          <c:h val="0.87554776511831733"/>
        </c:manualLayout>
      </c:layout>
      <c:lineChart>
        <c:grouping val="standard"/>
        <c:varyColors val="0"/>
        <c:ser>
          <c:idx val="0"/>
          <c:order val="0"/>
          <c:tx>
            <c:strRef>
              <c:f>data!$N$4</c:f>
              <c:strCache>
                <c:ptCount val="1"/>
                <c:pt idx="0">
                  <c:v>1625-49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data!$N$5:$N$23</c:f>
              <c:numCache>
                <c:formatCode>0</c:formatCode>
                <c:ptCount val="19"/>
                <c:pt idx="0">
                  <c:v>2197.802197802198</c:v>
                </c:pt>
                <c:pt idx="1">
                  <c:v>1558.2417582417584</c:v>
                </c:pt>
                <c:pt idx="2">
                  <c:v>1140.6593406593406</c:v>
                </c:pt>
                <c:pt idx="3" formatCode="General">
                  <c:v>1000</c:v>
                </c:pt>
                <c:pt idx="4">
                  <c:v>956.04395604395609</c:v>
                </c:pt>
                <c:pt idx="5">
                  <c:v>903.29670329670341</c:v>
                </c:pt>
                <c:pt idx="6">
                  <c:v>848.35164835164846</c:v>
                </c:pt>
                <c:pt idx="7">
                  <c:v>802.19780219780239</c:v>
                </c:pt>
                <c:pt idx="8">
                  <c:v>760.43956043956064</c:v>
                </c:pt>
                <c:pt idx="9">
                  <c:v>670.32967032967053</c:v>
                </c:pt>
                <c:pt idx="10">
                  <c:v>573.62637362637383</c:v>
                </c:pt>
                <c:pt idx="11">
                  <c:v>507.69230769230779</c:v>
                </c:pt>
                <c:pt idx="12">
                  <c:v>424.17582417582429</c:v>
                </c:pt>
                <c:pt idx="13">
                  <c:v>327.47252747252759</c:v>
                </c:pt>
                <c:pt idx="14">
                  <c:v>261.5384615384616</c:v>
                </c:pt>
                <c:pt idx="15">
                  <c:v>180.21978021978026</c:v>
                </c:pt>
                <c:pt idx="16">
                  <c:v>101.09890109890112</c:v>
                </c:pt>
                <c:pt idx="17">
                  <c:v>37.362637362637372</c:v>
                </c:pt>
                <c:pt idx="18">
                  <c:v>10.989010989010993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data!$O$4</c:f>
              <c:strCache>
                <c:ptCount val="1"/>
                <c:pt idx="0">
                  <c:v>1650-74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data!$O$5:$O$23</c:f>
              <c:numCache>
                <c:formatCode>0</c:formatCode>
                <c:ptCount val="19"/>
                <c:pt idx="0">
                  <c:v>2004.008016032064</c:v>
                </c:pt>
                <c:pt idx="1">
                  <c:v>1430.8617234468938</c:v>
                </c:pt>
                <c:pt idx="2">
                  <c:v>1116.2324649298598</c:v>
                </c:pt>
                <c:pt idx="3" formatCode="General">
                  <c:v>1000</c:v>
                </c:pt>
                <c:pt idx="4">
                  <c:v>945.89178356713421</c:v>
                </c:pt>
                <c:pt idx="5">
                  <c:v>871.74348697394782</c:v>
                </c:pt>
                <c:pt idx="6">
                  <c:v>819.63927855711427</c:v>
                </c:pt>
                <c:pt idx="7">
                  <c:v>765.53106212424848</c:v>
                </c:pt>
                <c:pt idx="8">
                  <c:v>701.40280561122245</c:v>
                </c:pt>
                <c:pt idx="9">
                  <c:v>633.2665330661323</c:v>
                </c:pt>
                <c:pt idx="10">
                  <c:v>585.17034068136275</c:v>
                </c:pt>
                <c:pt idx="11">
                  <c:v>519.0380761523046</c:v>
                </c:pt>
                <c:pt idx="12">
                  <c:v>448.89779559118233</c:v>
                </c:pt>
                <c:pt idx="13">
                  <c:v>376.753507014028</c:v>
                </c:pt>
                <c:pt idx="14">
                  <c:v>298.5971943887775</c:v>
                </c:pt>
                <c:pt idx="15">
                  <c:v>220.44088176352699</c:v>
                </c:pt>
                <c:pt idx="16">
                  <c:v>118.23647294589175</c:v>
                </c:pt>
                <c:pt idx="17">
                  <c:v>64.128256513026031</c:v>
                </c:pt>
                <c:pt idx="18">
                  <c:v>18.036072144288571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data!$P$4</c:f>
              <c:strCache>
                <c:ptCount val="1"/>
                <c:pt idx="0">
                  <c:v>1675-99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data!$P$5:$P$23</c:f>
              <c:numCache>
                <c:formatCode>0</c:formatCode>
                <c:ptCount val="19"/>
                <c:pt idx="0">
                  <c:v>2008.0321285140562</c:v>
                </c:pt>
                <c:pt idx="1">
                  <c:v>1467.871485943775</c:v>
                </c:pt>
                <c:pt idx="2">
                  <c:v>1120.4819277108434</c:v>
                </c:pt>
                <c:pt idx="3" formatCode="General">
                  <c:v>1000</c:v>
                </c:pt>
                <c:pt idx="4">
                  <c:v>949.79919678714862</c:v>
                </c:pt>
                <c:pt idx="5">
                  <c:v>895.58232931726911</c:v>
                </c:pt>
                <c:pt idx="6">
                  <c:v>839.35742971887555</c:v>
                </c:pt>
                <c:pt idx="7">
                  <c:v>807.22891566265071</c:v>
                </c:pt>
                <c:pt idx="8">
                  <c:v>751.00401606425714</c:v>
                </c:pt>
                <c:pt idx="9">
                  <c:v>696.78714859437764</c:v>
                </c:pt>
                <c:pt idx="10">
                  <c:v>634.5381526104419</c:v>
                </c:pt>
                <c:pt idx="11">
                  <c:v>578.31325301204834</c:v>
                </c:pt>
                <c:pt idx="12">
                  <c:v>516.06425702811259</c:v>
                </c:pt>
                <c:pt idx="13">
                  <c:v>421.68674698795195</c:v>
                </c:pt>
                <c:pt idx="14">
                  <c:v>347.38955823293185</c:v>
                </c:pt>
                <c:pt idx="15">
                  <c:v>242.97188755020088</c:v>
                </c:pt>
                <c:pt idx="16">
                  <c:v>138.5542168674699</c:v>
                </c:pt>
                <c:pt idx="17">
                  <c:v>76.305220883534147</c:v>
                </c:pt>
                <c:pt idx="18">
                  <c:v>28.112449799196792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1700-24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data!$Q$5:$Q$23</c:f>
              <c:numCache>
                <c:formatCode>0</c:formatCode>
                <c:ptCount val="19"/>
                <c:pt idx="0">
                  <c:v>1915.7088122605362</c:v>
                </c:pt>
                <c:pt idx="1">
                  <c:v>1450.191570881226</c:v>
                </c:pt>
                <c:pt idx="2">
                  <c:v>1126.4367816091954</c:v>
                </c:pt>
                <c:pt idx="3" formatCode="General">
                  <c:v>1000</c:v>
                </c:pt>
                <c:pt idx="4">
                  <c:v>946.36015325670496</c:v>
                </c:pt>
                <c:pt idx="5">
                  <c:v>900.38314176245206</c:v>
                </c:pt>
                <c:pt idx="6">
                  <c:v>860.15325670498078</c:v>
                </c:pt>
                <c:pt idx="7">
                  <c:v>798.85057471264372</c:v>
                </c:pt>
                <c:pt idx="8">
                  <c:v>756.70498084291194</c:v>
                </c:pt>
                <c:pt idx="9">
                  <c:v>701.14942528735639</c:v>
                </c:pt>
                <c:pt idx="10">
                  <c:v>641.76245210727973</c:v>
                </c:pt>
                <c:pt idx="11">
                  <c:v>567.0498084291188</c:v>
                </c:pt>
                <c:pt idx="12">
                  <c:v>500</c:v>
                </c:pt>
                <c:pt idx="13">
                  <c:v>421.455938697318</c:v>
                </c:pt>
                <c:pt idx="14">
                  <c:v>327.58620689655169</c:v>
                </c:pt>
                <c:pt idx="15">
                  <c:v>245.21072796934862</c:v>
                </c:pt>
                <c:pt idx="16">
                  <c:v>134.09961685823754</c:v>
                </c:pt>
                <c:pt idx="17">
                  <c:v>68.965517241379303</c:v>
                </c:pt>
                <c:pt idx="18">
                  <c:v>28.735632183908042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1725-44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data!$R$5:$R$23</c:f>
              <c:numCache>
                <c:formatCode>0</c:formatCode>
                <c:ptCount val="19"/>
                <c:pt idx="0">
                  <c:v>1666.6666666666665</c:v>
                </c:pt>
                <c:pt idx="1">
                  <c:v>1333.3333333333333</c:v>
                </c:pt>
                <c:pt idx="2">
                  <c:v>1108.3333333333333</c:v>
                </c:pt>
                <c:pt idx="3" formatCode="General">
                  <c:v>1000</c:v>
                </c:pt>
                <c:pt idx="4">
                  <c:v>951.66666666666663</c:v>
                </c:pt>
                <c:pt idx="5">
                  <c:v>893.33333333333326</c:v>
                </c:pt>
                <c:pt idx="6">
                  <c:v>859.99999999999989</c:v>
                </c:pt>
                <c:pt idx="7">
                  <c:v>809.99999999999989</c:v>
                </c:pt>
                <c:pt idx="8">
                  <c:v>776.66666666666652</c:v>
                </c:pt>
                <c:pt idx="9">
                  <c:v>738.33333333333314</c:v>
                </c:pt>
                <c:pt idx="10">
                  <c:v>694.99999999999989</c:v>
                </c:pt>
                <c:pt idx="11">
                  <c:v>653.33333333333314</c:v>
                </c:pt>
                <c:pt idx="12">
                  <c:v>601.66666666666652</c:v>
                </c:pt>
                <c:pt idx="13">
                  <c:v>491.66666666666657</c:v>
                </c:pt>
                <c:pt idx="14">
                  <c:v>391.66666666666657</c:v>
                </c:pt>
                <c:pt idx="15">
                  <c:v>266.66666666666657</c:v>
                </c:pt>
                <c:pt idx="16">
                  <c:v>169.99999999999994</c:v>
                </c:pt>
                <c:pt idx="17">
                  <c:v>101.66666666666663</c:v>
                </c:pt>
                <c:pt idx="18">
                  <c:v>29.999999999999989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data!$S$4</c:f>
              <c:strCache>
                <c:ptCount val="1"/>
                <c:pt idx="0">
                  <c:v>1745-69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data!$S$5:$S$23</c:f>
              <c:numCache>
                <c:formatCode>0</c:formatCode>
                <c:ptCount val="19"/>
                <c:pt idx="0">
                  <c:v>1680.6722689075634</c:v>
                </c:pt>
                <c:pt idx="1">
                  <c:v>1312.6050420168069</c:v>
                </c:pt>
                <c:pt idx="2">
                  <c:v>1097.4789915966387</c:v>
                </c:pt>
                <c:pt idx="3" formatCode="General">
                  <c:v>1000</c:v>
                </c:pt>
                <c:pt idx="4">
                  <c:v>961.34453781512605</c:v>
                </c:pt>
                <c:pt idx="5">
                  <c:v>917.64705882352939</c:v>
                </c:pt>
                <c:pt idx="6">
                  <c:v>878.99159663865544</c:v>
                </c:pt>
                <c:pt idx="7">
                  <c:v>836.97478991596631</c:v>
                </c:pt>
                <c:pt idx="8">
                  <c:v>794.9579831932773</c:v>
                </c:pt>
                <c:pt idx="9">
                  <c:v>754.62184873949582</c:v>
                </c:pt>
                <c:pt idx="10">
                  <c:v>712.60504201680669</c:v>
                </c:pt>
                <c:pt idx="11">
                  <c:v>650.42016806722688</c:v>
                </c:pt>
                <c:pt idx="12">
                  <c:v>576.47058823529414</c:v>
                </c:pt>
                <c:pt idx="13">
                  <c:v>492.43697478991595</c:v>
                </c:pt>
                <c:pt idx="14">
                  <c:v>405.04201680672264</c:v>
                </c:pt>
                <c:pt idx="15">
                  <c:v>304.20168067226888</c:v>
                </c:pt>
                <c:pt idx="16">
                  <c:v>200</c:v>
                </c:pt>
                <c:pt idx="17">
                  <c:v>102.52100840336135</c:v>
                </c:pt>
                <c:pt idx="18">
                  <c:v>36.97478991596639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data!$T$4</c:f>
              <c:strCache>
                <c:ptCount val="1"/>
                <c:pt idx="0">
                  <c:v>1770-90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data!$T$5:$T$23</c:f>
              <c:numCache>
                <c:formatCode>0</c:formatCode>
                <c:ptCount val="19"/>
                <c:pt idx="0">
                  <c:v>1745.2006980802794</c:v>
                </c:pt>
                <c:pt idx="1">
                  <c:v>1342.0593368237348</c:v>
                </c:pt>
                <c:pt idx="2">
                  <c:v>1115.1832460732985</c:v>
                </c:pt>
                <c:pt idx="3" formatCode="General">
                  <c:v>1000</c:v>
                </c:pt>
                <c:pt idx="4">
                  <c:v>959.86038394415357</c:v>
                </c:pt>
                <c:pt idx="5">
                  <c:v>924.95636998254793</c:v>
                </c:pt>
                <c:pt idx="6">
                  <c:v>877.83595113438037</c:v>
                </c:pt>
                <c:pt idx="7">
                  <c:v>832.46073298429314</c:v>
                </c:pt>
                <c:pt idx="8">
                  <c:v>797.55671902268762</c:v>
                </c:pt>
                <c:pt idx="9">
                  <c:v>755.67190226876096</c:v>
                </c:pt>
                <c:pt idx="10">
                  <c:v>710.29668411867374</c:v>
                </c:pt>
                <c:pt idx="11">
                  <c:v>661.43106457242595</c:v>
                </c:pt>
                <c:pt idx="12">
                  <c:v>603.8394415357767</c:v>
                </c:pt>
                <c:pt idx="13">
                  <c:v>534.03141361256553</c:v>
                </c:pt>
                <c:pt idx="14">
                  <c:v>432.80977312390928</c:v>
                </c:pt>
                <c:pt idx="15">
                  <c:v>321.1169284467714</c:v>
                </c:pt>
                <c:pt idx="16">
                  <c:v>197.20767888307154</c:v>
                </c:pt>
                <c:pt idx="17">
                  <c:v>99.47643979057591</c:v>
                </c:pt>
                <c:pt idx="18">
                  <c:v>29.668411867364746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data!$U$4</c:f>
              <c:strCache>
                <c:ptCount val="1"/>
                <c:pt idx="0">
                  <c:v>1800-25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data!$M$5:$M$23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</c:numCache>
            </c:numRef>
          </c:cat>
          <c:val>
            <c:numRef>
              <c:f>data!$U$5:$U$23</c:f>
              <c:numCache>
                <c:formatCode>0</c:formatCode>
                <c:ptCount val="19"/>
                <c:pt idx="0">
                  <c:v>1420.4545454545455</c:v>
                </c:pt>
                <c:pt idx="1">
                  <c:v>1178.9772727272727</c:v>
                </c:pt>
                <c:pt idx="2">
                  <c:v>1044.034090909091</c:v>
                </c:pt>
                <c:pt idx="3" formatCode="General">
                  <c:v>1000</c:v>
                </c:pt>
                <c:pt idx="4">
                  <c:v>958.80681818181813</c:v>
                </c:pt>
                <c:pt idx="5">
                  <c:v>936.07954545454538</c:v>
                </c:pt>
                <c:pt idx="6">
                  <c:v>901.98863636363637</c:v>
                </c:pt>
                <c:pt idx="7">
                  <c:v>862.21590909090912</c:v>
                </c:pt>
                <c:pt idx="8">
                  <c:v>795.4545454545455</c:v>
                </c:pt>
                <c:pt idx="9">
                  <c:v>745.73863636363649</c:v>
                </c:pt>
                <c:pt idx="10">
                  <c:v>690.34090909090924</c:v>
                </c:pt>
                <c:pt idx="11">
                  <c:v>630.68181818181836</c:v>
                </c:pt>
                <c:pt idx="12">
                  <c:v>558.23863636363649</c:v>
                </c:pt>
                <c:pt idx="13">
                  <c:v>480.11363636363649</c:v>
                </c:pt>
                <c:pt idx="14">
                  <c:v>403.40909090909099</c:v>
                </c:pt>
                <c:pt idx="15">
                  <c:v>312.50000000000006</c:v>
                </c:pt>
                <c:pt idx="16">
                  <c:v>200.28409090909093</c:v>
                </c:pt>
                <c:pt idx="17">
                  <c:v>92.329545454545467</c:v>
                </c:pt>
                <c:pt idx="18">
                  <c:v>34.090909090909093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00352"/>
        <c:axId val="288102272"/>
      </c:lineChart>
      <c:catAx>
        <c:axId val="2881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1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10227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10035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54081632653073"/>
          <c:y val="6.5731814198071878E-2"/>
          <c:w val="0.1639030612244898"/>
          <c:h val="0.35144609991235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94897959183687E-2"/>
          <c:y val="4.0315512708150751E-2"/>
          <c:w val="0.87691326530612246"/>
          <c:h val="0.86415425065731832"/>
        </c:manualLayout>
      </c:layout>
      <c:lineChart>
        <c:grouping val="standard"/>
        <c:varyColors val="0"/>
        <c:ser>
          <c:idx val="0"/>
          <c:order val="0"/>
          <c:tx>
            <c:strRef>
              <c:f>data!$N$28</c:f>
              <c:strCache>
                <c:ptCount val="1"/>
                <c:pt idx="0">
                  <c:v>1600-10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data!$N$29:$N$38</c:f>
              <c:numCache>
                <c:formatCode>General</c:formatCode>
                <c:ptCount val="10"/>
                <c:pt idx="0" formatCode="0">
                  <c:v>1234.5679012345679</c:v>
                </c:pt>
                <c:pt idx="1">
                  <c:v>1000</c:v>
                </c:pt>
                <c:pt idx="2" formatCode="0">
                  <c:v>851.85185185185185</c:v>
                </c:pt>
                <c:pt idx="3" formatCode="0">
                  <c:v>555.55555555555554</c:v>
                </c:pt>
                <c:pt idx="4" formatCode="0">
                  <c:v>543.20987654320993</c:v>
                </c:pt>
                <c:pt idx="5" formatCode="0">
                  <c:v>456.79012345679018</c:v>
                </c:pt>
                <c:pt idx="6" formatCode="0">
                  <c:v>320.9876543209877</c:v>
                </c:pt>
                <c:pt idx="7" formatCode="0">
                  <c:v>197.53086419753089</c:v>
                </c:pt>
                <c:pt idx="8" formatCode="0">
                  <c:v>86.41975308641976</c:v>
                </c:pt>
                <c:pt idx="9" formatCode="0">
                  <c:v>18.518518518518523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data!$O$28</c:f>
              <c:strCache>
                <c:ptCount val="1"/>
                <c:pt idx="0">
                  <c:v>1630-40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data!$O$29:$O$38</c:f>
              <c:numCache>
                <c:formatCode>General</c:formatCode>
                <c:ptCount val="10"/>
                <c:pt idx="0" formatCode="0">
                  <c:v>1250</c:v>
                </c:pt>
                <c:pt idx="1">
                  <c:v>1000</c:v>
                </c:pt>
                <c:pt idx="2" formatCode="0">
                  <c:v>912.5</c:v>
                </c:pt>
                <c:pt idx="3" formatCode="0">
                  <c:v>812.5</c:v>
                </c:pt>
                <c:pt idx="4" formatCode="0">
                  <c:v>700</c:v>
                </c:pt>
                <c:pt idx="5" formatCode="0">
                  <c:v>525</c:v>
                </c:pt>
                <c:pt idx="6" formatCode="0">
                  <c:v>400</c:v>
                </c:pt>
                <c:pt idx="7" formatCode="0">
                  <c:v>275</c:v>
                </c:pt>
                <c:pt idx="8" formatCode="0">
                  <c:v>125</c:v>
                </c:pt>
                <c:pt idx="9" formatCode="0">
                  <c:v>26.25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data!$P$28</c:f>
              <c:strCache>
                <c:ptCount val="1"/>
                <c:pt idx="0">
                  <c:v>1660-70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data!$P$29:$P$38</c:f>
              <c:numCache>
                <c:formatCode>General</c:formatCode>
                <c:ptCount val="10"/>
                <c:pt idx="0" formatCode="0">
                  <c:v>1204.8192771084337</c:v>
                </c:pt>
                <c:pt idx="1">
                  <c:v>1000</c:v>
                </c:pt>
                <c:pt idx="2" formatCode="0">
                  <c:v>867.46987951807228</c:v>
                </c:pt>
                <c:pt idx="3" formatCode="0">
                  <c:v>759.03614457831327</c:v>
                </c:pt>
                <c:pt idx="4" formatCode="0">
                  <c:v>674.69879518072298</c:v>
                </c:pt>
                <c:pt idx="5" formatCode="0">
                  <c:v>566.26506024096386</c:v>
                </c:pt>
                <c:pt idx="6" formatCode="0">
                  <c:v>445.7831325301205</c:v>
                </c:pt>
                <c:pt idx="7" formatCode="0">
                  <c:v>301.20481927710841</c:v>
                </c:pt>
                <c:pt idx="8" formatCode="0">
                  <c:v>132.5301204819277</c:v>
                </c:pt>
                <c:pt idx="9" formatCode="0">
                  <c:v>20.481927710843369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data!$Q$28</c:f>
              <c:strCache>
                <c:ptCount val="1"/>
                <c:pt idx="0">
                  <c:v>1690-99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data!$Q$29:$Q$38</c:f>
              <c:numCache>
                <c:formatCode>General</c:formatCode>
                <c:ptCount val="10"/>
                <c:pt idx="0" formatCode="0">
                  <c:v>1234.5679012345679</c:v>
                </c:pt>
                <c:pt idx="1">
                  <c:v>1000</c:v>
                </c:pt>
                <c:pt idx="2" formatCode="0">
                  <c:v>925.92592592592598</c:v>
                </c:pt>
                <c:pt idx="3" formatCode="0">
                  <c:v>827.16049382716062</c:v>
                </c:pt>
                <c:pt idx="4" formatCode="0">
                  <c:v>740.74074074074088</c:v>
                </c:pt>
                <c:pt idx="5" formatCode="0">
                  <c:v>629.62962962962968</c:v>
                </c:pt>
                <c:pt idx="6" formatCode="0">
                  <c:v>493.82716049382719</c:v>
                </c:pt>
                <c:pt idx="7" formatCode="0">
                  <c:v>296.2962962962963</c:v>
                </c:pt>
                <c:pt idx="8" formatCode="0">
                  <c:v>123.4567901234568</c:v>
                </c:pt>
                <c:pt idx="9" formatCode="0">
                  <c:v>20.987654320987655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data!$R$28</c:f>
              <c:strCache>
                <c:ptCount val="1"/>
                <c:pt idx="0">
                  <c:v>1710-20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data!$R$29:$R$38</c:f>
              <c:numCache>
                <c:formatCode>General</c:formatCode>
                <c:ptCount val="10"/>
                <c:pt idx="0" formatCode="0">
                  <c:v>1282.051282051282</c:v>
                </c:pt>
                <c:pt idx="1">
                  <c:v>1000</c:v>
                </c:pt>
                <c:pt idx="2" formatCode="0">
                  <c:v>884.61538461538464</c:v>
                </c:pt>
                <c:pt idx="3" formatCode="0">
                  <c:v>833.33333333333337</c:v>
                </c:pt>
                <c:pt idx="4" formatCode="0">
                  <c:v>782.0512820512821</c:v>
                </c:pt>
                <c:pt idx="5" formatCode="0">
                  <c:v>692.30769230769238</c:v>
                </c:pt>
                <c:pt idx="6" formatCode="0">
                  <c:v>525.64102564102564</c:v>
                </c:pt>
                <c:pt idx="7" formatCode="0">
                  <c:v>333.33333333333331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data!$S$28</c:f>
              <c:strCache>
                <c:ptCount val="1"/>
                <c:pt idx="0">
                  <c:v>1730-40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data!$M$29:$M$38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data!$S$29:$S$38</c:f>
              <c:numCache>
                <c:formatCode>General</c:formatCode>
                <c:ptCount val="10"/>
                <c:pt idx="0" formatCode="0">
                  <c:v>1333.3333333333333</c:v>
                </c:pt>
                <c:pt idx="1">
                  <c:v>1000</c:v>
                </c:pt>
                <c:pt idx="2" formatCode="0">
                  <c:v>933.33333333333337</c:v>
                </c:pt>
                <c:pt idx="3" formatCode="0">
                  <c:v>840</c:v>
                </c:pt>
                <c:pt idx="4" formatCode="0">
                  <c:v>773.33333333333337</c:v>
                </c:pt>
                <c:pt idx="5" formatCode="0">
                  <c:v>733.33333333333337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00576"/>
        <c:axId val="288202752"/>
      </c:lineChart>
      <c:catAx>
        <c:axId val="2882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2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2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en-US"/>
          </a:p>
        </c:txPr>
        <c:crossAx val="28820057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2142857142857"/>
          <c:y val="6.2226117440841375E-2"/>
          <c:w val="0.20599489795918369"/>
          <c:h val="0.2787028921998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71948696731487E-2"/>
          <c:y val="3.5932203389830504E-2"/>
          <c:w val="0.82912701696317748"/>
          <c:h val="0.89627118644067805"/>
        </c:manualLayout>
      </c:layout>
      <c:lineChart>
        <c:grouping val="standard"/>
        <c:varyColors val="0"/>
        <c:ser>
          <c:idx val="0"/>
          <c:order val="0"/>
          <c:tx>
            <c:strRef>
              <c:f>data!$X$7</c:f>
              <c:strCache>
                <c:ptCount val="1"/>
                <c:pt idx="0">
                  <c:v>1625-1674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data!$W$8:$W$23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cat>
          <c:val>
            <c:numRef>
              <c:f>data!$X$8:$X$23</c:f>
              <c:numCache>
                <c:formatCode>General</c:formatCode>
                <c:ptCount val="16"/>
                <c:pt idx="0">
                  <c:v>1000</c:v>
                </c:pt>
                <c:pt idx="1">
                  <c:v>944.34995214993216</c:v>
                </c:pt>
                <c:pt idx="2">
                  <c:v>887.28947046019857</c:v>
                </c:pt>
                <c:pt idx="3">
                  <c:v>828.78280790644089</c:v>
                </c:pt>
                <c:pt idx="4">
                  <c:v>768.79331146664549</c:v>
                </c:pt>
                <c:pt idx="5">
                  <c:v>707.28339915890456</c:v>
                </c:pt>
                <c:pt idx="6">
                  <c:v>644.21453649720536</c:v>
                </c:pt>
                <c:pt idx="7">
                  <c:v>579.54721235049612</c:v>
                </c:pt>
                <c:pt idx="8">
                  <c:v>513.24091418991316</c:v>
                </c:pt>
                <c:pt idx="9">
                  <c:v>445.25410270864779</c:v>
                </c:pt>
                <c:pt idx="10">
                  <c:v>375.5441857985698</c:v>
                </c:pt>
                <c:pt idx="11">
                  <c:v>304.06749186729166</c:v>
                </c:pt>
                <c:pt idx="12">
                  <c:v>230.7792424789595</c:v>
                </c:pt>
                <c:pt idx="13">
                  <c:v>155.63352430164025</c:v>
                </c:pt>
                <c:pt idx="14">
                  <c:v>78.583260343717768</c:v>
                </c:pt>
                <c:pt idx="15">
                  <c:v>-0.41981953871584465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data!$Y$7</c:f>
              <c:strCache>
                <c:ptCount val="1"/>
                <c:pt idx="0">
                  <c:v>1675-1724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data!$W$8:$W$23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cat>
          <c:val>
            <c:numRef>
              <c:f>data!$Y$8:$Y$23</c:f>
              <c:numCache>
                <c:formatCode>General</c:formatCode>
                <c:ptCount val="16"/>
                <c:pt idx="0">
                  <c:v>1000</c:v>
                </c:pt>
                <c:pt idx="1">
                  <c:v>955.05787077628236</c:v>
                </c:pt>
                <c:pt idx="2">
                  <c:v>907.7365644527614</c:v>
                </c:pt>
                <c:pt idx="3">
                  <c:v>857.91013052887081</c:v>
                </c:pt>
                <c:pt idx="4">
                  <c:v>805.44595085051287</c:v>
                </c:pt>
                <c:pt idx="5">
                  <c:v>750.20438663326524</c:v>
                </c:pt>
                <c:pt idx="6">
                  <c:v>692.03840679946416</c:v>
                </c:pt>
                <c:pt idx="7">
                  <c:v>630.7931966399409</c:v>
                </c:pt>
                <c:pt idx="8">
                  <c:v>566.3057457588252</c:v>
                </c:pt>
                <c:pt idx="9">
                  <c:v>498.40441420469341</c:v>
                </c:pt>
                <c:pt idx="10">
                  <c:v>426.90847563326645</c:v>
                </c:pt>
                <c:pt idx="11">
                  <c:v>351.62763628574703</c:v>
                </c:pt>
                <c:pt idx="12">
                  <c:v>272.36152850250136</c:v>
                </c:pt>
                <c:pt idx="13">
                  <c:v>188.89917742402443</c:v>
                </c:pt>
                <c:pt idx="14">
                  <c:v>101.01843945975476</c:v>
                </c:pt>
                <c:pt idx="15">
                  <c:v>8.485411030170777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data!$Z$7</c:f>
              <c:strCache>
                <c:ptCount val="1"/>
                <c:pt idx="0">
                  <c:v>1725-1825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data!$W$8:$W$23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</c:numCache>
            </c:numRef>
          </c:cat>
          <c:val>
            <c:numRef>
              <c:f>data!$Z$8:$Z$23</c:f>
              <c:numCache>
                <c:formatCode>General</c:formatCode>
                <c:ptCount val="16"/>
                <c:pt idx="0">
                  <c:v>1000</c:v>
                </c:pt>
                <c:pt idx="1">
                  <c:v>967.27731743183074</c:v>
                </c:pt>
                <c:pt idx="2">
                  <c:v>931.49358123683623</c:v>
                </c:pt>
                <c:pt idx="3">
                  <c:v>892.36244419128934</c:v>
                </c:pt>
                <c:pt idx="4">
                  <c:v>849.57077263040912</c:v>
                </c:pt>
                <c:pt idx="5">
                  <c:v>802.77614070231368</c:v>
                </c:pt>
                <c:pt idx="6">
                  <c:v>751.6040902211688</c:v>
                </c:pt>
                <c:pt idx="7">
                  <c:v>695.64513419243985</c:v>
                </c:pt>
                <c:pt idx="8">
                  <c:v>634.45148003197164</c:v>
                </c:pt>
                <c:pt idx="9">
                  <c:v>567.53344625756506</c:v>
                </c:pt>
                <c:pt idx="10">
                  <c:v>494.35554397884403</c:v>
                </c:pt>
                <c:pt idx="11">
                  <c:v>414.33219182885705</c:v>
                </c:pt>
                <c:pt idx="12">
                  <c:v>326.8230300476107</c:v>
                </c:pt>
                <c:pt idx="13">
                  <c:v>231.12779622007417</c:v>
                </c:pt>
                <c:pt idx="14">
                  <c:v>126.48072166348223</c:v>
                </c:pt>
                <c:pt idx="15">
                  <c:v>12.0444036229311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903744"/>
        <c:axId val="287905664"/>
      </c:lineChart>
      <c:catAx>
        <c:axId val="2879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90566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0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11832850641304"/>
          <c:y val="0.20338983050847459"/>
          <c:w val="0.13115432354158049"/>
          <c:h val="0.14305084745762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5.75" bottom="1" header="0.5" footer="0.5"/>
  <pageSetup paperSize="9" orientation="portrait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5.75" bottom="1" header="0.5" footer="0.5"/>
  <pageSetup paperSize="9"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5.75" bottom="1" header="0.5" footer="0.5"/>
  <pageSetup paperSize="9" orientation="portrait" horizont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5.75" bottom="1" header="0.5" footer="0.5"/>
  <pageSetup paperSize="9"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74080" cy="43472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974080" cy="43472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974080" cy="43472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5974080" cy="43472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877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30" sqref="D30"/>
    </sheetView>
  </sheetViews>
  <sheetFormatPr defaultRowHeight="12.3"/>
  <cols>
    <col min="1" max="256" width="10.6640625" customWidth="1"/>
  </cols>
  <sheetData>
    <row r="1" spans="1:9">
      <c r="B1" t="s">
        <v>24</v>
      </c>
    </row>
    <row r="2" spans="1:9">
      <c r="A2" s="2"/>
    </row>
    <row r="3" spans="1:9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>
      <c r="A4">
        <v>10</v>
      </c>
      <c r="B4" s="1">
        <v>1000</v>
      </c>
      <c r="C4" s="1">
        <v>1000</v>
      </c>
      <c r="D4" s="1">
        <v>1000</v>
      </c>
      <c r="E4" s="1">
        <v>1000</v>
      </c>
      <c r="F4" s="1">
        <v>1000</v>
      </c>
      <c r="G4" s="1">
        <v>1000</v>
      </c>
      <c r="H4" s="1">
        <v>1000</v>
      </c>
      <c r="I4" s="1">
        <v>1000</v>
      </c>
    </row>
    <row r="5" spans="1:9">
      <c r="A5">
        <v>15</v>
      </c>
      <c r="B5" s="1">
        <v>956.04395604395609</v>
      </c>
      <c r="C5" s="1">
        <v>945.89178356713421</v>
      </c>
      <c r="D5" s="1">
        <v>949.79919678714862</v>
      </c>
      <c r="E5" s="1">
        <v>946.36015325670496</v>
      </c>
      <c r="F5" s="1">
        <v>951.66666666666663</v>
      </c>
      <c r="G5" s="1">
        <v>961.34453781512605</v>
      </c>
      <c r="H5" s="1">
        <v>959.86038394415357</v>
      </c>
      <c r="I5" s="1">
        <v>958.80681818181813</v>
      </c>
    </row>
    <row r="6" spans="1:9">
      <c r="A6">
        <v>20</v>
      </c>
      <c r="B6" s="1">
        <v>903.29670329670341</v>
      </c>
      <c r="C6" s="1">
        <v>871.74348697394782</v>
      </c>
      <c r="D6" s="1">
        <v>895.58232931726911</v>
      </c>
      <c r="E6" s="1">
        <v>900.38314176245206</v>
      </c>
      <c r="F6" s="1">
        <v>893.33333333333326</v>
      </c>
      <c r="G6" s="1">
        <v>917.64705882352939</v>
      </c>
      <c r="H6" s="1">
        <v>924.95636998254793</v>
      </c>
      <c r="I6" s="1">
        <v>936.07954545454538</v>
      </c>
    </row>
    <row r="7" spans="1:9">
      <c r="A7">
        <v>25</v>
      </c>
      <c r="B7" s="1">
        <v>848.35164835164846</v>
      </c>
      <c r="C7" s="1">
        <v>819.63927855711427</v>
      </c>
      <c r="D7" s="1">
        <v>839.35742971887555</v>
      </c>
      <c r="E7" s="1">
        <v>860.15325670498078</v>
      </c>
      <c r="F7" s="1">
        <v>860</v>
      </c>
      <c r="G7" s="1">
        <v>878.99159663865544</v>
      </c>
      <c r="H7" s="1">
        <v>877.83595113438037</v>
      </c>
      <c r="I7" s="1">
        <v>901.98863636363637</v>
      </c>
    </row>
    <row r="8" spans="1:9">
      <c r="A8">
        <v>30</v>
      </c>
      <c r="B8" s="1">
        <v>802.19780219780239</v>
      </c>
      <c r="C8" s="1">
        <v>765.53106212424848</v>
      </c>
      <c r="D8" s="1">
        <v>807.22891566265071</v>
      </c>
      <c r="E8" s="1">
        <v>798.85057471264372</v>
      </c>
      <c r="F8" s="1">
        <v>810</v>
      </c>
      <c r="G8" s="1">
        <v>836.97478991596631</v>
      </c>
      <c r="H8" s="1">
        <v>832.46073298429314</v>
      </c>
      <c r="I8" s="1">
        <v>862.21590909090912</v>
      </c>
    </row>
    <row r="9" spans="1:9">
      <c r="A9">
        <v>35</v>
      </c>
      <c r="B9" s="1">
        <v>760.43956043956064</v>
      </c>
      <c r="C9" s="1">
        <v>701.40280561122245</v>
      </c>
      <c r="D9" s="1">
        <v>751.00401606425714</v>
      </c>
      <c r="E9" s="1">
        <v>756.70498084291194</v>
      </c>
      <c r="F9" s="1">
        <v>776.66666666666652</v>
      </c>
      <c r="G9" s="1">
        <v>794.9579831932773</v>
      </c>
      <c r="H9" s="1">
        <v>797.55671902268762</v>
      </c>
      <c r="I9" s="1">
        <v>795.4545454545455</v>
      </c>
    </row>
    <row r="10" spans="1:9">
      <c r="A10">
        <v>40</v>
      </c>
      <c r="B10" s="1">
        <v>670.32967032967053</v>
      </c>
      <c r="C10" s="1">
        <v>633.2665330661323</v>
      </c>
      <c r="D10" s="1">
        <v>696.78714859437764</v>
      </c>
      <c r="E10" s="1">
        <v>701.14942528735639</v>
      </c>
      <c r="F10" s="1">
        <v>738.33333333333314</v>
      </c>
      <c r="G10" s="1">
        <v>754.62184873949582</v>
      </c>
      <c r="H10" s="1">
        <v>755.67190226876096</v>
      </c>
      <c r="I10" s="1">
        <v>745.73863636363649</v>
      </c>
    </row>
    <row r="11" spans="1:9">
      <c r="A11">
        <v>45</v>
      </c>
      <c r="B11" s="1">
        <v>573.62637362637383</v>
      </c>
      <c r="C11" s="1">
        <v>585.17034068136275</v>
      </c>
      <c r="D11" s="1">
        <v>634.5381526104419</v>
      </c>
      <c r="E11" s="1">
        <v>641.76245210727973</v>
      </c>
      <c r="F11" s="1">
        <v>695</v>
      </c>
      <c r="G11" s="1">
        <v>712.60504201680669</v>
      </c>
      <c r="H11" s="1">
        <v>710.29668411867374</v>
      </c>
      <c r="I11" s="1">
        <v>690.34090909090924</v>
      </c>
    </row>
    <row r="12" spans="1:9">
      <c r="A12">
        <v>50</v>
      </c>
      <c r="B12" s="1">
        <v>507.69230769230779</v>
      </c>
      <c r="C12" s="1">
        <v>519.0380761523046</v>
      </c>
      <c r="D12" s="1">
        <v>578.31325301204834</v>
      </c>
      <c r="E12" s="1">
        <v>567.0498084291188</v>
      </c>
      <c r="F12" s="1">
        <v>653.33333333333314</v>
      </c>
      <c r="G12" s="1">
        <v>650.42016806722688</v>
      </c>
      <c r="H12" s="1">
        <v>661.43106457242595</v>
      </c>
      <c r="I12" s="1">
        <v>630.68181818181836</v>
      </c>
    </row>
    <row r="13" spans="1:9">
      <c r="A13">
        <v>55</v>
      </c>
      <c r="B13" s="1">
        <v>424.17582417582429</v>
      </c>
      <c r="C13" s="1">
        <v>448.89779559118233</v>
      </c>
      <c r="D13" s="1">
        <v>516.06425702811259</v>
      </c>
      <c r="E13" s="1">
        <v>500</v>
      </c>
      <c r="F13" s="1">
        <v>601.66666666666652</v>
      </c>
      <c r="G13" s="1">
        <v>576.47058823529414</v>
      </c>
      <c r="H13" s="1">
        <v>603.8394415357767</v>
      </c>
      <c r="I13" s="1">
        <v>558.23863636363649</v>
      </c>
    </row>
    <row r="14" spans="1:9">
      <c r="A14">
        <v>60</v>
      </c>
      <c r="B14" s="1">
        <v>327.47252747252759</v>
      </c>
      <c r="C14" s="1">
        <v>376.753507014028</v>
      </c>
      <c r="D14" s="1">
        <v>421.68674698795195</v>
      </c>
      <c r="E14" s="1">
        <v>421.455938697318</v>
      </c>
      <c r="F14" s="1">
        <v>491.66666666666657</v>
      </c>
      <c r="G14" s="1">
        <v>492.43697478991595</v>
      </c>
      <c r="H14" s="1">
        <v>534.03141361256553</v>
      </c>
      <c r="I14" s="1">
        <v>480.11363636363649</v>
      </c>
    </row>
    <row r="15" spans="1:9">
      <c r="A15">
        <v>65</v>
      </c>
      <c r="B15" s="1">
        <v>261.5384615384616</v>
      </c>
      <c r="C15" s="1">
        <v>298.5971943887775</v>
      </c>
      <c r="D15" s="1">
        <v>347.38955823293185</v>
      </c>
      <c r="E15" s="1">
        <v>327.58620689655169</v>
      </c>
      <c r="F15" s="1">
        <v>391.66666666666657</v>
      </c>
      <c r="G15" s="1">
        <v>405.04201680672264</v>
      </c>
      <c r="H15" s="1">
        <v>432.80977312390928</v>
      </c>
      <c r="I15" s="1">
        <v>403.40909090909099</v>
      </c>
    </row>
    <row r="16" spans="1:9">
      <c r="A16">
        <v>70</v>
      </c>
      <c r="B16" s="1">
        <v>180.21978021978026</v>
      </c>
      <c r="C16" s="1">
        <v>220.44088176352699</v>
      </c>
      <c r="D16" s="1">
        <v>242.97188755020088</v>
      </c>
      <c r="E16" s="1">
        <v>245.21072796934862</v>
      </c>
      <c r="F16" s="1">
        <v>266.66666666666657</v>
      </c>
      <c r="G16" s="1">
        <v>304.20168067226888</v>
      </c>
      <c r="H16" s="1">
        <v>321.1169284467714</v>
      </c>
      <c r="I16" s="1">
        <v>312.5</v>
      </c>
    </row>
    <row r="17" spans="1:9">
      <c r="A17">
        <v>75</v>
      </c>
      <c r="B17" s="1">
        <v>101.09890109890112</v>
      </c>
      <c r="C17" s="1">
        <v>118.23647294589175</v>
      </c>
      <c r="D17" s="1">
        <v>138.5542168674699</v>
      </c>
      <c r="E17" s="1">
        <v>134.09961685823754</v>
      </c>
      <c r="F17" s="1">
        <v>170</v>
      </c>
      <c r="G17" s="1">
        <v>200</v>
      </c>
      <c r="H17" s="1">
        <v>197.20767888307154</v>
      </c>
      <c r="I17" s="1">
        <v>200.28409090909093</v>
      </c>
    </row>
    <row r="18" spans="1:9">
      <c r="A18">
        <v>80</v>
      </c>
      <c r="B18" s="1">
        <v>37.362637362637372</v>
      </c>
      <c r="C18" s="1">
        <v>64.128256513026031</v>
      </c>
      <c r="D18" s="1">
        <v>76.305220883534147</v>
      </c>
      <c r="E18" s="1">
        <v>68.965517241379303</v>
      </c>
      <c r="F18" s="1">
        <v>101.66666666666663</v>
      </c>
      <c r="G18" s="1">
        <v>102.52100840336135</v>
      </c>
      <c r="H18" s="1">
        <v>99.47643979057591</v>
      </c>
      <c r="I18" s="1">
        <v>92.329545454545467</v>
      </c>
    </row>
    <row r="19" spans="1:9">
      <c r="A19">
        <v>85</v>
      </c>
      <c r="B19" s="1">
        <v>10.989010989010993</v>
      </c>
      <c r="C19" s="1">
        <v>18.036072144288571</v>
      </c>
      <c r="D19" s="1">
        <v>28.112449799196792</v>
      </c>
      <c r="E19" s="1">
        <v>28.735632183908042</v>
      </c>
      <c r="F19" s="1">
        <v>30</v>
      </c>
      <c r="G19" s="1">
        <v>36.97478991596639</v>
      </c>
      <c r="H19" s="1">
        <v>29.668411867364746</v>
      </c>
      <c r="I19" s="1">
        <v>34.090909090909093</v>
      </c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2" spans="1:9">
      <c r="C22" s="3" t="s">
        <v>10</v>
      </c>
      <c r="D22" s="3" t="s">
        <v>15</v>
      </c>
      <c r="E22" s="3" t="s">
        <v>11</v>
      </c>
      <c r="F22" s="3" t="s">
        <v>12</v>
      </c>
      <c r="G22" s="3" t="s">
        <v>13</v>
      </c>
      <c r="H22" s="3" t="s">
        <v>16</v>
      </c>
      <c r="I22" s="4"/>
    </row>
    <row r="23" spans="1:9">
      <c r="B23">
        <v>10</v>
      </c>
      <c r="C23" s="1">
        <v>1000</v>
      </c>
      <c r="D23" s="1">
        <v>1000</v>
      </c>
      <c r="E23" s="1">
        <v>1000</v>
      </c>
      <c r="F23" s="1">
        <v>1000</v>
      </c>
      <c r="G23" s="1">
        <v>1000</v>
      </c>
      <c r="H23" s="1">
        <v>1000</v>
      </c>
      <c r="I23" s="4"/>
    </row>
    <row r="24" spans="1:9">
      <c r="B24">
        <v>20</v>
      </c>
      <c r="C24" s="1">
        <v>851.85185185185185</v>
      </c>
      <c r="D24" s="1">
        <v>912.5</v>
      </c>
      <c r="E24" s="1">
        <v>867.46987951807228</v>
      </c>
      <c r="F24" s="1">
        <v>925.92592592592598</v>
      </c>
      <c r="G24" s="1">
        <v>884.61538461538464</v>
      </c>
      <c r="H24" s="1">
        <v>933.33333333333337</v>
      </c>
      <c r="I24" s="4"/>
    </row>
    <row r="25" spans="1:9">
      <c r="B25">
        <v>30</v>
      </c>
      <c r="C25" s="1">
        <v>555.55555555555554</v>
      </c>
      <c r="D25" s="1">
        <v>812.5</v>
      </c>
      <c r="E25" s="1">
        <v>759.03614457831327</v>
      </c>
      <c r="F25" s="1">
        <v>827.16049382716062</v>
      </c>
      <c r="G25" s="1">
        <v>833.33333333333337</v>
      </c>
      <c r="H25" s="1">
        <v>840</v>
      </c>
      <c r="I25" s="4"/>
    </row>
    <row r="26" spans="1:9">
      <c r="B26">
        <v>40</v>
      </c>
      <c r="C26" s="1">
        <v>543.20987654320993</v>
      </c>
      <c r="D26" s="1">
        <v>700</v>
      </c>
      <c r="E26" s="1">
        <v>674.69879518072298</v>
      </c>
      <c r="F26" s="1">
        <v>740.74074074074088</v>
      </c>
      <c r="G26" s="1">
        <v>782.0512820512821</v>
      </c>
      <c r="H26" s="1">
        <v>773.33333333333337</v>
      </c>
      <c r="I26" s="4"/>
    </row>
    <row r="27" spans="1:9">
      <c r="B27">
        <v>50</v>
      </c>
      <c r="C27" s="1">
        <v>456.79012345679018</v>
      </c>
      <c r="D27" s="1">
        <v>525</v>
      </c>
      <c r="E27" s="1">
        <v>566.26506024096386</v>
      </c>
      <c r="F27" s="1">
        <v>629.62962962962968</v>
      </c>
      <c r="G27" s="1">
        <v>692.30769230769238</v>
      </c>
      <c r="H27" s="1">
        <v>733.33333333333337</v>
      </c>
      <c r="I27" s="4"/>
    </row>
    <row r="28" spans="1:9">
      <c r="B28">
        <v>60</v>
      </c>
      <c r="C28" s="1">
        <v>320.9876543209877</v>
      </c>
      <c r="D28" s="1">
        <v>400</v>
      </c>
      <c r="E28" s="1">
        <v>445.7831325301205</v>
      </c>
      <c r="F28" s="1">
        <v>493.82716049382719</v>
      </c>
      <c r="G28" s="1">
        <v>525.64102564102564</v>
      </c>
      <c r="H28" s="1"/>
      <c r="I28" s="4"/>
    </row>
    <row r="29" spans="1:9">
      <c r="B29">
        <v>70</v>
      </c>
      <c r="C29" s="1">
        <v>197.53086419753089</v>
      </c>
      <c r="D29" s="1">
        <v>275</v>
      </c>
      <c r="E29" s="1">
        <v>301.20481927710841</v>
      </c>
      <c r="F29" s="1">
        <v>296.2962962962963</v>
      </c>
      <c r="G29" s="1">
        <v>333.33333333333331</v>
      </c>
      <c r="H29" s="1"/>
      <c r="I29" s="4"/>
    </row>
    <row r="30" spans="1:9">
      <c r="B30">
        <v>80</v>
      </c>
      <c r="C30" s="1">
        <v>86.41975308641976</v>
      </c>
      <c r="D30" s="1">
        <v>125</v>
      </c>
      <c r="E30" s="1">
        <v>132.5301204819277</v>
      </c>
      <c r="F30" s="1">
        <v>123.4567901234568</v>
      </c>
      <c r="G30" s="1"/>
      <c r="H30" s="1"/>
      <c r="I30" s="4"/>
    </row>
    <row r="31" spans="1:9">
      <c r="B31">
        <v>90</v>
      </c>
      <c r="C31" s="1">
        <v>18.518518518518523</v>
      </c>
      <c r="D31" s="1">
        <v>26.25</v>
      </c>
      <c r="E31" s="1">
        <v>20.481927710843369</v>
      </c>
      <c r="F31" s="1">
        <v>20.987654320987655</v>
      </c>
      <c r="G31" s="1"/>
      <c r="H31" s="1"/>
      <c r="I31" s="4"/>
    </row>
    <row r="32" spans="1:9">
      <c r="B32" s="4"/>
      <c r="C32" s="4"/>
      <c r="D32" s="4"/>
      <c r="E32" s="4"/>
      <c r="F32" s="4"/>
      <c r="G32" s="4"/>
      <c r="H32" s="4"/>
    </row>
  </sheetData>
  <phoneticPr fontId="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6"/>
  <sheetViews>
    <sheetView tabSelected="1" workbookViewId="0">
      <selection activeCell="A23" sqref="A23"/>
    </sheetView>
  </sheetViews>
  <sheetFormatPr defaultColWidth="9.1640625" defaultRowHeight="12.3"/>
  <sheetData>
    <row r="2" spans="1:26">
      <c r="B2" t="s">
        <v>8</v>
      </c>
      <c r="N2" t="s">
        <v>9</v>
      </c>
    </row>
    <row r="4" spans="1:26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N4" t="s">
        <v>0</v>
      </c>
      <c r="O4" t="s">
        <v>1</v>
      </c>
      <c r="P4" t="s">
        <v>2</v>
      </c>
      <c r="Q4" t="s">
        <v>3</v>
      </c>
      <c r="R4" t="s">
        <v>4</v>
      </c>
      <c r="S4" t="s">
        <v>5</v>
      </c>
      <c r="T4" t="s">
        <v>6</v>
      </c>
      <c r="U4" t="s">
        <v>7</v>
      </c>
    </row>
    <row r="5" spans="1:26">
      <c r="A5">
        <v>0</v>
      </c>
      <c r="B5">
        <v>1000</v>
      </c>
      <c r="C5">
        <v>1000</v>
      </c>
      <c r="D5">
        <v>1000</v>
      </c>
      <c r="E5">
        <v>1000</v>
      </c>
      <c r="F5">
        <v>1000</v>
      </c>
      <c r="G5">
        <v>1000</v>
      </c>
      <c r="H5">
        <v>1000</v>
      </c>
      <c r="I5">
        <v>1000</v>
      </c>
      <c r="M5">
        <v>0</v>
      </c>
      <c r="N5" s="1">
        <f t="shared" ref="N5:U7" si="0">N6*B5/B6</f>
        <v>2197.802197802198</v>
      </c>
      <c r="O5" s="1">
        <f t="shared" si="0"/>
        <v>2004.008016032064</v>
      </c>
      <c r="P5" s="1">
        <f t="shared" si="0"/>
        <v>2008.0321285140562</v>
      </c>
      <c r="Q5" s="1">
        <f t="shared" si="0"/>
        <v>1915.7088122605362</v>
      </c>
      <c r="R5" s="1">
        <f t="shared" si="0"/>
        <v>1666.6666666666665</v>
      </c>
      <c r="S5" s="1">
        <f t="shared" si="0"/>
        <v>1680.6722689075634</v>
      </c>
      <c r="T5" s="1">
        <f t="shared" si="0"/>
        <v>1745.2006980802794</v>
      </c>
      <c r="U5" s="1">
        <f t="shared" si="0"/>
        <v>1420.4545454545455</v>
      </c>
      <c r="W5" t="s">
        <v>17</v>
      </c>
      <c r="X5">
        <v>1.45543</v>
      </c>
      <c r="Y5">
        <v>2.1779299999999999</v>
      </c>
      <c r="Z5">
        <v>3.85873</v>
      </c>
    </row>
    <row r="6" spans="1:26">
      <c r="A6">
        <v>1</v>
      </c>
      <c r="B6">
        <v>709</v>
      </c>
      <c r="C6">
        <v>714</v>
      </c>
      <c r="D6">
        <v>731</v>
      </c>
      <c r="E6">
        <v>757</v>
      </c>
      <c r="F6">
        <v>800</v>
      </c>
      <c r="G6">
        <v>781</v>
      </c>
      <c r="H6">
        <v>769</v>
      </c>
      <c r="I6">
        <v>830</v>
      </c>
      <c r="M6">
        <v>1</v>
      </c>
      <c r="N6" s="1">
        <f t="shared" si="0"/>
        <v>1558.2417582417584</v>
      </c>
      <c r="O6" s="1">
        <f t="shared" si="0"/>
        <v>1430.8617234468938</v>
      </c>
      <c r="P6" s="1">
        <f t="shared" si="0"/>
        <v>1467.871485943775</v>
      </c>
      <c r="Q6" s="1">
        <f t="shared" si="0"/>
        <v>1450.191570881226</v>
      </c>
      <c r="R6" s="1">
        <f t="shared" si="0"/>
        <v>1333.3333333333333</v>
      </c>
      <c r="S6" s="1">
        <f t="shared" si="0"/>
        <v>1312.6050420168069</v>
      </c>
      <c r="T6" s="1">
        <f t="shared" si="0"/>
        <v>1342.0593368237348</v>
      </c>
      <c r="U6" s="1">
        <f t="shared" si="0"/>
        <v>1178.9772727272727</v>
      </c>
      <c r="W6" t="s">
        <v>18</v>
      </c>
      <c r="X6">
        <v>-5.0057699999999997E-3</v>
      </c>
      <c r="Y6">
        <v>-1.0317E-2</v>
      </c>
      <c r="Z6">
        <v>-1.7885000000000002E-2</v>
      </c>
    </row>
    <row r="7" spans="1:26">
      <c r="A7">
        <v>5</v>
      </c>
      <c r="B7">
        <v>519</v>
      </c>
      <c r="C7">
        <v>557</v>
      </c>
      <c r="D7">
        <v>558</v>
      </c>
      <c r="E7">
        <v>588</v>
      </c>
      <c r="F7">
        <v>665</v>
      </c>
      <c r="G7">
        <v>653</v>
      </c>
      <c r="H7">
        <v>639</v>
      </c>
      <c r="I7">
        <v>735</v>
      </c>
      <c r="M7">
        <v>5</v>
      </c>
      <c r="N7" s="1">
        <f t="shared" si="0"/>
        <v>1140.6593406593406</v>
      </c>
      <c r="O7" s="1">
        <f t="shared" si="0"/>
        <v>1116.2324649298598</v>
      </c>
      <c r="P7" s="1">
        <f t="shared" si="0"/>
        <v>1120.4819277108434</v>
      </c>
      <c r="Q7" s="1">
        <f t="shared" si="0"/>
        <v>1126.4367816091954</v>
      </c>
      <c r="R7" s="1">
        <f t="shared" si="0"/>
        <v>1108.3333333333333</v>
      </c>
      <c r="S7" s="1">
        <f t="shared" si="0"/>
        <v>1097.4789915966387</v>
      </c>
      <c r="T7" s="1">
        <f t="shared" si="0"/>
        <v>1115.1832460732985</v>
      </c>
      <c r="U7" s="1">
        <f t="shared" si="0"/>
        <v>1044.034090909091</v>
      </c>
      <c r="X7" t="s">
        <v>19</v>
      </c>
      <c r="Y7" t="s">
        <v>20</v>
      </c>
      <c r="Z7" t="s">
        <v>23</v>
      </c>
    </row>
    <row r="8" spans="1:26">
      <c r="A8">
        <v>10</v>
      </c>
      <c r="B8">
        <v>455</v>
      </c>
      <c r="C8">
        <v>499</v>
      </c>
      <c r="D8">
        <v>498</v>
      </c>
      <c r="E8">
        <v>522</v>
      </c>
      <c r="F8">
        <v>600</v>
      </c>
      <c r="G8">
        <v>595</v>
      </c>
      <c r="H8">
        <v>573</v>
      </c>
      <c r="I8">
        <v>704</v>
      </c>
      <c r="M8">
        <v>10</v>
      </c>
      <c r="N8">
        <v>1000</v>
      </c>
      <c r="O8">
        <f t="shared" ref="O8:U8" si="1">N8</f>
        <v>1000</v>
      </c>
      <c r="P8">
        <f t="shared" si="1"/>
        <v>1000</v>
      </c>
      <c r="Q8">
        <f t="shared" si="1"/>
        <v>1000</v>
      </c>
      <c r="R8">
        <f t="shared" si="1"/>
        <v>1000</v>
      </c>
      <c r="S8">
        <f t="shared" si="1"/>
        <v>1000</v>
      </c>
      <c r="T8">
        <f t="shared" si="1"/>
        <v>1000</v>
      </c>
      <c r="U8">
        <f t="shared" si="1"/>
        <v>1000</v>
      </c>
      <c r="W8">
        <f>$M8-10</f>
        <v>0</v>
      </c>
      <c r="X8">
        <f>(EXP(-X$6*$W8)-X$5)/(1-X$5)*1000</f>
        <v>1000</v>
      </c>
      <c r="Y8">
        <f>(EXP(-Y$6*$W8)-Y$5)/(1-Y$5)*1000</f>
        <v>1000</v>
      </c>
      <c r="Z8">
        <f>(EXP(-Z$6*$W8)-Z$5)/(1-Z$5)*1000</f>
        <v>1000</v>
      </c>
    </row>
    <row r="9" spans="1:26">
      <c r="A9">
        <v>15</v>
      </c>
      <c r="B9">
        <v>435</v>
      </c>
      <c r="C9">
        <v>472</v>
      </c>
      <c r="D9">
        <v>473</v>
      </c>
      <c r="E9">
        <v>494</v>
      </c>
      <c r="F9">
        <v>571</v>
      </c>
      <c r="G9">
        <v>572</v>
      </c>
      <c r="H9">
        <v>550</v>
      </c>
      <c r="I9">
        <v>675</v>
      </c>
      <c r="M9">
        <v>15</v>
      </c>
      <c r="N9" s="1">
        <f t="shared" ref="N9:N23" si="2">N8*B9/B8</f>
        <v>956.04395604395609</v>
      </c>
      <c r="O9" s="1">
        <f t="shared" ref="O9:O23" si="3">O8*C9/C8</f>
        <v>945.89178356713421</v>
      </c>
      <c r="P9" s="1">
        <f t="shared" ref="P9:P23" si="4">P8*D9/D8</f>
        <v>949.79919678714862</v>
      </c>
      <c r="Q9" s="1">
        <f t="shared" ref="Q9:Q23" si="5">Q8*E9/E8</f>
        <v>946.36015325670496</v>
      </c>
      <c r="R9" s="1">
        <f t="shared" ref="R9:R23" si="6">R8*F9/F8</f>
        <v>951.66666666666663</v>
      </c>
      <c r="S9" s="1">
        <f t="shared" ref="S9:S23" si="7">S8*G9/G8</f>
        <v>961.34453781512605</v>
      </c>
      <c r="T9" s="1">
        <f t="shared" ref="T9:T23" si="8">T8*H9/H8</f>
        <v>959.86038394415357</v>
      </c>
      <c r="U9" s="1">
        <f t="shared" ref="U9:U23" si="9">U8*I9/I8</f>
        <v>958.80681818181813</v>
      </c>
      <c r="W9">
        <f t="shared" ref="W9:W23" si="10">$M9-10</f>
        <v>5</v>
      </c>
      <c r="X9">
        <f t="shared" ref="X9:Z23" si="11">(EXP(-X$6*$W9)-X$5)/(1-X$5)*1000</f>
        <v>944.34995214993216</v>
      </c>
      <c r="Y9">
        <f t="shared" si="11"/>
        <v>955.05787077628236</v>
      </c>
      <c r="Z9">
        <f t="shared" si="11"/>
        <v>967.27731743183074</v>
      </c>
    </row>
    <row r="10" spans="1:26">
      <c r="A10">
        <v>20</v>
      </c>
      <c r="B10">
        <v>411</v>
      </c>
      <c r="C10">
        <v>435</v>
      </c>
      <c r="D10">
        <v>446</v>
      </c>
      <c r="E10">
        <v>470</v>
      </c>
      <c r="F10">
        <v>536</v>
      </c>
      <c r="G10">
        <v>546</v>
      </c>
      <c r="H10">
        <v>530</v>
      </c>
      <c r="I10">
        <v>659</v>
      </c>
      <c r="M10">
        <v>20</v>
      </c>
      <c r="N10" s="1">
        <f t="shared" si="2"/>
        <v>903.29670329670341</v>
      </c>
      <c r="O10" s="1">
        <f t="shared" si="3"/>
        <v>871.74348697394782</v>
      </c>
      <c r="P10" s="1">
        <f t="shared" si="4"/>
        <v>895.58232931726911</v>
      </c>
      <c r="Q10" s="1">
        <f t="shared" si="5"/>
        <v>900.38314176245206</v>
      </c>
      <c r="R10" s="1">
        <f t="shared" si="6"/>
        <v>893.33333333333326</v>
      </c>
      <c r="S10" s="1">
        <f t="shared" si="7"/>
        <v>917.64705882352939</v>
      </c>
      <c r="T10" s="1">
        <f t="shared" si="8"/>
        <v>924.95636998254793</v>
      </c>
      <c r="U10" s="1">
        <f t="shared" si="9"/>
        <v>936.07954545454538</v>
      </c>
      <c r="W10">
        <f t="shared" si="10"/>
        <v>10</v>
      </c>
      <c r="X10">
        <f t="shared" si="11"/>
        <v>887.28947046019857</v>
      </c>
      <c r="Y10">
        <f t="shared" si="11"/>
        <v>907.7365644527614</v>
      </c>
      <c r="Z10">
        <f t="shared" si="11"/>
        <v>931.49358123683623</v>
      </c>
    </row>
    <row r="11" spans="1:26">
      <c r="A11">
        <v>25</v>
      </c>
      <c r="B11">
        <v>386</v>
      </c>
      <c r="C11">
        <v>409</v>
      </c>
      <c r="D11">
        <v>418</v>
      </c>
      <c r="E11">
        <v>449</v>
      </c>
      <c r="F11">
        <v>516</v>
      </c>
      <c r="G11">
        <v>523</v>
      </c>
      <c r="H11">
        <v>503</v>
      </c>
      <c r="I11">
        <v>635</v>
      </c>
      <c r="M11">
        <v>25</v>
      </c>
      <c r="N11" s="1">
        <f t="shared" si="2"/>
        <v>848.35164835164846</v>
      </c>
      <c r="O11" s="1">
        <f t="shared" si="3"/>
        <v>819.63927855711427</v>
      </c>
      <c r="P11" s="1">
        <f t="shared" si="4"/>
        <v>839.35742971887555</v>
      </c>
      <c r="Q11" s="1">
        <f t="shared" si="5"/>
        <v>860.15325670498078</v>
      </c>
      <c r="R11" s="1">
        <f t="shared" si="6"/>
        <v>859.99999999999989</v>
      </c>
      <c r="S11" s="1">
        <f t="shared" si="7"/>
        <v>878.99159663865544</v>
      </c>
      <c r="T11" s="1">
        <f t="shared" si="8"/>
        <v>877.83595113438037</v>
      </c>
      <c r="U11" s="1">
        <f t="shared" si="9"/>
        <v>901.98863636363637</v>
      </c>
      <c r="W11">
        <f t="shared" si="10"/>
        <v>15</v>
      </c>
      <c r="X11">
        <f t="shared" si="11"/>
        <v>828.78280790644089</v>
      </c>
      <c r="Y11">
        <f t="shared" si="11"/>
        <v>857.91013052887081</v>
      </c>
      <c r="Z11">
        <f t="shared" si="11"/>
        <v>892.36244419128934</v>
      </c>
    </row>
    <row r="12" spans="1:26">
      <c r="A12">
        <v>30</v>
      </c>
      <c r="B12">
        <v>365</v>
      </c>
      <c r="C12">
        <v>382</v>
      </c>
      <c r="D12">
        <v>402</v>
      </c>
      <c r="E12">
        <v>417</v>
      </c>
      <c r="F12">
        <v>486</v>
      </c>
      <c r="G12">
        <v>498</v>
      </c>
      <c r="H12">
        <v>477</v>
      </c>
      <c r="I12">
        <v>607</v>
      </c>
      <c r="M12">
        <v>30</v>
      </c>
      <c r="N12" s="1">
        <f t="shared" si="2"/>
        <v>802.19780219780239</v>
      </c>
      <c r="O12" s="1">
        <f t="shared" si="3"/>
        <v>765.53106212424848</v>
      </c>
      <c r="P12" s="1">
        <f t="shared" si="4"/>
        <v>807.22891566265071</v>
      </c>
      <c r="Q12" s="1">
        <f t="shared" si="5"/>
        <v>798.85057471264372</v>
      </c>
      <c r="R12" s="1">
        <f t="shared" si="6"/>
        <v>809.99999999999989</v>
      </c>
      <c r="S12" s="1">
        <f t="shared" si="7"/>
        <v>836.97478991596631</v>
      </c>
      <c r="T12" s="1">
        <f t="shared" si="8"/>
        <v>832.46073298429314</v>
      </c>
      <c r="U12" s="1">
        <f t="shared" si="9"/>
        <v>862.21590909090912</v>
      </c>
      <c r="W12">
        <f t="shared" si="10"/>
        <v>20</v>
      </c>
      <c r="X12">
        <f t="shared" si="11"/>
        <v>768.79331146664549</v>
      </c>
      <c r="Y12">
        <f t="shared" si="11"/>
        <v>805.44595085051287</v>
      </c>
      <c r="Z12">
        <f t="shared" si="11"/>
        <v>849.57077263040912</v>
      </c>
    </row>
    <row r="13" spans="1:26">
      <c r="A13">
        <v>35</v>
      </c>
      <c r="B13">
        <v>346</v>
      </c>
      <c r="C13">
        <v>350</v>
      </c>
      <c r="D13">
        <v>374</v>
      </c>
      <c r="E13">
        <v>395</v>
      </c>
      <c r="F13">
        <v>466</v>
      </c>
      <c r="G13">
        <v>473</v>
      </c>
      <c r="H13">
        <v>457</v>
      </c>
      <c r="I13">
        <v>560</v>
      </c>
      <c r="M13">
        <v>35</v>
      </c>
      <c r="N13" s="1">
        <f t="shared" si="2"/>
        <v>760.43956043956064</v>
      </c>
      <c r="O13" s="1">
        <f t="shared" si="3"/>
        <v>701.40280561122245</v>
      </c>
      <c r="P13" s="1">
        <f t="shared" si="4"/>
        <v>751.00401606425714</v>
      </c>
      <c r="Q13" s="1">
        <f t="shared" si="5"/>
        <v>756.70498084291194</v>
      </c>
      <c r="R13" s="1">
        <f t="shared" si="6"/>
        <v>776.66666666666652</v>
      </c>
      <c r="S13" s="1">
        <f t="shared" si="7"/>
        <v>794.9579831932773</v>
      </c>
      <c r="T13" s="1">
        <f t="shared" si="8"/>
        <v>797.55671902268762</v>
      </c>
      <c r="U13" s="1">
        <f t="shared" si="9"/>
        <v>795.4545454545455</v>
      </c>
      <c r="W13">
        <f t="shared" si="10"/>
        <v>25</v>
      </c>
      <c r="X13">
        <f t="shared" si="11"/>
        <v>707.28339915890456</v>
      </c>
      <c r="Y13">
        <f t="shared" si="11"/>
        <v>750.20438663326524</v>
      </c>
      <c r="Z13">
        <f t="shared" si="11"/>
        <v>802.77614070231368</v>
      </c>
    </row>
    <row r="14" spans="1:26">
      <c r="A14">
        <v>40</v>
      </c>
      <c r="B14">
        <v>305</v>
      </c>
      <c r="C14">
        <v>316</v>
      </c>
      <c r="D14">
        <v>347</v>
      </c>
      <c r="E14">
        <v>366</v>
      </c>
      <c r="F14">
        <v>443</v>
      </c>
      <c r="G14">
        <v>449</v>
      </c>
      <c r="H14">
        <v>433</v>
      </c>
      <c r="I14">
        <v>525</v>
      </c>
      <c r="M14">
        <v>40</v>
      </c>
      <c r="N14" s="1">
        <f t="shared" si="2"/>
        <v>670.32967032967053</v>
      </c>
      <c r="O14" s="1">
        <f t="shared" si="3"/>
        <v>633.2665330661323</v>
      </c>
      <c r="P14" s="1">
        <f t="shared" si="4"/>
        <v>696.78714859437764</v>
      </c>
      <c r="Q14" s="1">
        <f t="shared" si="5"/>
        <v>701.14942528735639</v>
      </c>
      <c r="R14" s="1">
        <f t="shared" si="6"/>
        <v>738.33333333333314</v>
      </c>
      <c r="S14" s="1">
        <f t="shared" si="7"/>
        <v>754.62184873949582</v>
      </c>
      <c r="T14" s="1">
        <f t="shared" si="8"/>
        <v>755.67190226876096</v>
      </c>
      <c r="U14" s="1">
        <f t="shared" si="9"/>
        <v>745.73863636363649</v>
      </c>
      <c r="W14">
        <f t="shared" si="10"/>
        <v>30</v>
      </c>
      <c r="X14">
        <f t="shared" si="11"/>
        <v>644.21453649720536</v>
      </c>
      <c r="Y14">
        <f t="shared" si="11"/>
        <v>692.03840679946416</v>
      </c>
      <c r="Z14">
        <f t="shared" si="11"/>
        <v>751.6040902211688</v>
      </c>
    </row>
    <row r="15" spans="1:26">
      <c r="A15">
        <v>45</v>
      </c>
      <c r="B15">
        <v>261</v>
      </c>
      <c r="C15">
        <v>292</v>
      </c>
      <c r="D15">
        <v>316</v>
      </c>
      <c r="E15">
        <v>335</v>
      </c>
      <c r="F15">
        <v>417</v>
      </c>
      <c r="G15">
        <v>424</v>
      </c>
      <c r="H15">
        <v>407</v>
      </c>
      <c r="I15">
        <v>486</v>
      </c>
      <c r="M15">
        <v>45</v>
      </c>
      <c r="N15" s="1">
        <f t="shared" si="2"/>
        <v>573.62637362637383</v>
      </c>
      <c r="O15" s="1">
        <f t="shared" si="3"/>
        <v>585.17034068136275</v>
      </c>
      <c r="P15" s="1">
        <f t="shared" si="4"/>
        <v>634.5381526104419</v>
      </c>
      <c r="Q15" s="1">
        <f t="shared" si="5"/>
        <v>641.76245210727973</v>
      </c>
      <c r="R15" s="1">
        <f t="shared" si="6"/>
        <v>694.99999999999989</v>
      </c>
      <c r="S15" s="1">
        <f t="shared" si="7"/>
        <v>712.60504201680669</v>
      </c>
      <c r="T15" s="1">
        <f t="shared" si="8"/>
        <v>710.29668411867374</v>
      </c>
      <c r="U15" s="1">
        <f t="shared" si="9"/>
        <v>690.34090909090924</v>
      </c>
      <c r="W15">
        <f t="shared" si="10"/>
        <v>35</v>
      </c>
      <c r="X15">
        <f t="shared" si="11"/>
        <v>579.54721235049612</v>
      </c>
      <c r="Y15">
        <f t="shared" si="11"/>
        <v>630.7931966399409</v>
      </c>
      <c r="Z15">
        <f t="shared" si="11"/>
        <v>695.64513419243985</v>
      </c>
    </row>
    <row r="16" spans="1:26">
      <c r="A16">
        <v>50</v>
      </c>
      <c r="B16">
        <v>231</v>
      </c>
      <c r="C16">
        <v>259</v>
      </c>
      <c r="D16">
        <v>288</v>
      </c>
      <c r="E16">
        <v>296</v>
      </c>
      <c r="F16">
        <v>392</v>
      </c>
      <c r="G16">
        <v>387</v>
      </c>
      <c r="H16">
        <v>379</v>
      </c>
      <c r="I16">
        <v>444</v>
      </c>
      <c r="M16">
        <v>50</v>
      </c>
      <c r="N16" s="1">
        <f t="shared" si="2"/>
        <v>507.69230769230779</v>
      </c>
      <c r="O16" s="1">
        <f t="shared" si="3"/>
        <v>519.0380761523046</v>
      </c>
      <c r="P16" s="1">
        <f t="shared" si="4"/>
        <v>578.31325301204834</v>
      </c>
      <c r="Q16" s="1">
        <f t="shared" si="5"/>
        <v>567.0498084291188</v>
      </c>
      <c r="R16" s="1">
        <f t="shared" si="6"/>
        <v>653.33333333333314</v>
      </c>
      <c r="S16" s="1">
        <f t="shared" si="7"/>
        <v>650.42016806722688</v>
      </c>
      <c r="T16" s="1">
        <f t="shared" si="8"/>
        <v>661.43106457242595</v>
      </c>
      <c r="U16" s="1">
        <f t="shared" si="9"/>
        <v>630.68181818181836</v>
      </c>
      <c r="W16">
        <f t="shared" si="10"/>
        <v>40</v>
      </c>
      <c r="X16">
        <f t="shared" si="11"/>
        <v>513.24091418991316</v>
      </c>
      <c r="Y16">
        <f t="shared" si="11"/>
        <v>566.3057457588252</v>
      </c>
      <c r="Z16">
        <f t="shared" si="11"/>
        <v>634.45148003197164</v>
      </c>
    </row>
    <row r="17" spans="1:26">
      <c r="A17">
        <v>55</v>
      </c>
      <c r="B17">
        <v>193</v>
      </c>
      <c r="C17">
        <v>224</v>
      </c>
      <c r="D17">
        <v>257</v>
      </c>
      <c r="E17">
        <v>261</v>
      </c>
      <c r="F17">
        <v>361</v>
      </c>
      <c r="G17">
        <v>343</v>
      </c>
      <c r="H17">
        <v>346</v>
      </c>
      <c r="I17">
        <v>393</v>
      </c>
      <c r="M17">
        <v>55</v>
      </c>
      <c r="N17" s="1">
        <f t="shared" si="2"/>
        <v>424.17582417582429</v>
      </c>
      <c r="O17" s="1">
        <f t="shared" si="3"/>
        <v>448.89779559118233</v>
      </c>
      <c r="P17" s="1">
        <f t="shared" si="4"/>
        <v>516.06425702811259</v>
      </c>
      <c r="Q17" s="1">
        <f t="shared" si="5"/>
        <v>500</v>
      </c>
      <c r="R17" s="1">
        <f t="shared" si="6"/>
        <v>601.66666666666652</v>
      </c>
      <c r="S17" s="1">
        <f t="shared" si="7"/>
        <v>576.47058823529414</v>
      </c>
      <c r="T17" s="1">
        <f t="shared" si="8"/>
        <v>603.8394415357767</v>
      </c>
      <c r="U17" s="1">
        <f t="shared" si="9"/>
        <v>558.23863636363649</v>
      </c>
      <c r="W17">
        <f t="shared" si="10"/>
        <v>45</v>
      </c>
      <c r="X17">
        <f t="shared" si="11"/>
        <v>445.25410270864779</v>
      </c>
      <c r="Y17">
        <f t="shared" si="11"/>
        <v>498.40441420469341</v>
      </c>
      <c r="Z17">
        <f t="shared" si="11"/>
        <v>567.53344625756506</v>
      </c>
    </row>
    <row r="18" spans="1:26">
      <c r="A18">
        <v>60</v>
      </c>
      <c r="B18">
        <v>149</v>
      </c>
      <c r="C18">
        <v>188</v>
      </c>
      <c r="D18">
        <v>210</v>
      </c>
      <c r="E18">
        <v>220</v>
      </c>
      <c r="F18">
        <v>295</v>
      </c>
      <c r="G18">
        <v>293</v>
      </c>
      <c r="H18">
        <v>306</v>
      </c>
      <c r="I18">
        <v>338</v>
      </c>
      <c r="M18">
        <v>60</v>
      </c>
      <c r="N18" s="1">
        <f t="shared" si="2"/>
        <v>327.47252747252759</v>
      </c>
      <c r="O18" s="1">
        <f t="shared" si="3"/>
        <v>376.753507014028</v>
      </c>
      <c r="P18" s="1">
        <f t="shared" si="4"/>
        <v>421.68674698795195</v>
      </c>
      <c r="Q18" s="1">
        <f t="shared" si="5"/>
        <v>421.455938697318</v>
      </c>
      <c r="R18" s="1">
        <f t="shared" si="6"/>
        <v>491.66666666666657</v>
      </c>
      <c r="S18" s="1">
        <f t="shared" si="7"/>
        <v>492.43697478991595</v>
      </c>
      <c r="T18" s="1">
        <f t="shared" si="8"/>
        <v>534.03141361256553</v>
      </c>
      <c r="U18" s="1">
        <f t="shared" si="9"/>
        <v>480.11363636363649</v>
      </c>
      <c r="W18">
        <f t="shared" si="10"/>
        <v>50</v>
      </c>
      <c r="X18">
        <f t="shared" si="11"/>
        <v>375.5441857985698</v>
      </c>
      <c r="Y18">
        <f t="shared" si="11"/>
        <v>426.90847563326645</v>
      </c>
      <c r="Z18">
        <f t="shared" si="11"/>
        <v>494.35554397884403</v>
      </c>
    </row>
    <row r="19" spans="1:26">
      <c r="A19">
        <v>65</v>
      </c>
      <c r="B19">
        <v>119</v>
      </c>
      <c r="C19">
        <v>149</v>
      </c>
      <c r="D19">
        <v>173</v>
      </c>
      <c r="E19">
        <v>171</v>
      </c>
      <c r="F19">
        <v>235</v>
      </c>
      <c r="G19">
        <v>241</v>
      </c>
      <c r="H19">
        <v>248</v>
      </c>
      <c r="I19">
        <v>284</v>
      </c>
      <c r="M19">
        <v>65</v>
      </c>
      <c r="N19" s="1">
        <f t="shared" si="2"/>
        <v>261.5384615384616</v>
      </c>
      <c r="O19" s="1">
        <f t="shared" si="3"/>
        <v>298.5971943887775</v>
      </c>
      <c r="P19" s="1">
        <f t="shared" si="4"/>
        <v>347.38955823293185</v>
      </c>
      <c r="Q19" s="1">
        <f t="shared" si="5"/>
        <v>327.58620689655169</v>
      </c>
      <c r="R19" s="1">
        <f t="shared" si="6"/>
        <v>391.66666666666657</v>
      </c>
      <c r="S19" s="1">
        <f t="shared" si="7"/>
        <v>405.04201680672264</v>
      </c>
      <c r="T19" s="1">
        <f t="shared" si="8"/>
        <v>432.80977312390928</v>
      </c>
      <c r="U19" s="1">
        <f t="shared" si="9"/>
        <v>403.40909090909099</v>
      </c>
      <c r="W19">
        <f t="shared" si="10"/>
        <v>55</v>
      </c>
      <c r="X19">
        <f t="shared" si="11"/>
        <v>304.06749186729166</v>
      </c>
      <c r="Y19">
        <f t="shared" si="11"/>
        <v>351.62763628574703</v>
      </c>
      <c r="Z19">
        <f t="shared" si="11"/>
        <v>414.33219182885705</v>
      </c>
    </row>
    <row r="20" spans="1:26">
      <c r="A20">
        <v>70</v>
      </c>
      <c r="B20">
        <v>82</v>
      </c>
      <c r="C20">
        <v>110</v>
      </c>
      <c r="D20">
        <v>121</v>
      </c>
      <c r="E20">
        <v>128</v>
      </c>
      <c r="F20">
        <v>160</v>
      </c>
      <c r="G20">
        <v>181</v>
      </c>
      <c r="H20">
        <v>184</v>
      </c>
      <c r="I20">
        <v>220</v>
      </c>
      <c r="M20">
        <v>70</v>
      </c>
      <c r="N20" s="1">
        <f t="shared" si="2"/>
        <v>180.21978021978026</v>
      </c>
      <c r="O20" s="1">
        <f t="shared" si="3"/>
        <v>220.44088176352699</v>
      </c>
      <c r="P20" s="1">
        <f t="shared" si="4"/>
        <v>242.97188755020088</v>
      </c>
      <c r="Q20" s="1">
        <f t="shared" si="5"/>
        <v>245.21072796934862</v>
      </c>
      <c r="R20" s="1">
        <f t="shared" si="6"/>
        <v>266.66666666666657</v>
      </c>
      <c r="S20" s="1">
        <f t="shared" si="7"/>
        <v>304.20168067226888</v>
      </c>
      <c r="T20" s="1">
        <f t="shared" si="8"/>
        <v>321.1169284467714</v>
      </c>
      <c r="U20" s="1">
        <f t="shared" si="9"/>
        <v>312.50000000000006</v>
      </c>
      <c r="W20">
        <f t="shared" si="10"/>
        <v>60</v>
      </c>
      <c r="X20">
        <f t="shared" si="11"/>
        <v>230.7792424789595</v>
      </c>
      <c r="Y20">
        <f t="shared" si="11"/>
        <v>272.36152850250136</v>
      </c>
      <c r="Z20">
        <f t="shared" si="11"/>
        <v>326.8230300476107</v>
      </c>
    </row>
    <row r="21" spans="1:26">
      <c r="A21">
        <v>75</v>
      </c>
      <c r="B21">
        <v>46</v>
      </c>
      <c r="C21">
        <v>59</v>
      </c>
      <c r="D21">
        <v>69</v>
      </c>
      <c r="E21">
        <v>70</v>
      </c>
      <c r="F21">
        <v>102</v>
      </c>
      <c r="G21">
        <v>119</v>
      </c>
      <c r="H21">
        <v>113</v>
      </c>
      <c r="I21">
        <v>141</v>
      </c>
      <c r="M21">
        <v>75</v>
      </c>
      <c r="N21" s="1">
        <f t="shared" si="2"/>
        <v>101.09890109890112</v>
      </c>
      <c r="O21" s="1">
        <f t="shared" si="3"/>
        <v>118.23647294589175</v>
      </c>
      <c r="P21" s="1">
        <f t="shared" si="4"/>
        <v>138.5542168674699</v>
      </c>
      <c r="Q21" s="1">
        <f t="shared" si="5"/>
        <v>134.09961685823754</v>
      </c>
      <c r="R21" s="1">
        <f t="shared" si="6"/>
        <v>169.99999999999994</v>
      </c>
      <c r="S21" s="1">
        <f t="shared" si="7"/>
        <v>200</v>
      </c>
      <c r="T21" s="1">
        <f t="shared" si="8"/>
        <v>197.20767888307154</v>
      </c>
      <c r="U21" s="1">
        <f t="shared" si="9"/>
        <v>200.28409090909093</v>
      </c>
      <c r="W21">
        <f t="shared" si="10"/>
        <v>65</v>
      </c>
      <c r="X21">
        <f t="shared" si="11"/>
        <v>155.63352430164025</v>
      </c>
      <c r="Y21">
        <f t="shared" si="11"/>
        <v>188.89917742402443</v>
      </c>
      <c r="Z21">
        <f t="shared" si="11"/>
        <v>231.12779622007417</v>
      </c>
    </row>
    <row r="22" spans="1:26">
      <c r="A22">
        <v>80</v>
      </c>
      <c r="B22">
        <v>17</v>
      </c>
      <c r="C22">
        <v>32</v>
      </c>
      <c r="D22">
        <v>38</v>
      </c>
      <c r="E22">
        <v>36</v>
      </c>
      <c r="F22">
        <v>61</v>
      </c>
      <c r="G22">
        <v>61</v>
      </c>
      <c r="H22">
        <v>57</v>
      </c>
      <c r="I22">
        <v>65</v>
      </c>
      <c r="M22">
        <v>80</v>
      </c>
      <c r="N22" s="1">
        <f t="shared" si="2"/>
        <v>37.362637362637372</v>
      </c>
      <c r="O22" s="1">
        <f t="shared" si="3"/>
        <v>64.128256513026031</v>
      </c>
      <c r="P22" s="1">
        <f t="shared" si="4"/>
        <v>76.305220883534147</v>
      </c>
      <c r="Q22" s="1">
        <f t="shared" si="5"/>
        <v>68.965517241379303</v>
      </c>
      <c r="R22" s="1">
        <f t="shared" si="6"/>
        <v>101.66666666666663</v>
      </c>
      <c r="S22" s="1">
        <f t="shared" si="7"/>
        <v>102.52100840336135</v>
      </c>
      <c r="T22" s="1">
        <f t="shared" si="8"/>
        <v>99.47643979057591</v>
      </c>
      <c r="U22" s="1">
        <f t="shared" si="9"/>
        <v>92.329545454545467</v>
      </c>
      <c r="W22">
        <f t="shared" si="10"/>
        <v>70</v>
      </c>
      <c r="X22">
        <f t="shared" si="11"/>
        <v>78.583260343717768</v>
      </c>
      <c r="Y22">
        <f t="shared" si="11"/>
        <v>101.01843945975476</v>
      </c>
      <c r="Z22">
        <f t="shared" si="11"/>
        <v>126.48072166348223</v>
      </c>
    </row>
    <row r="23" spans="1:26">
      <c r="A23">
        <v>85</v>
      </c>
      <c r="B23">
        <v>5</v>
      </c>
      <c r="C23">
        <v>9</v>
      </c>
      <c r="D23">
        <v>14</v>
      </c>
      <c r="E23">
        <v>15</v>
      </c>
      <c r="F23">
        <v>18</v>
      </c>
      <c r="G23">
        <v>22</v>
      </c>
      <c r="H23">
        <v>17</v>
      </c>
      <c r="I23">
        <v>24</v>
      </c>
      <c r="M23">
        <v>85</v>
      </c>
      <c r="N23" s="1">
        <f t="shared" si="2"/>
        <v>10.989010989010993</v>
      </c>
      <c r="O23" s="1">
        <f t="shared" si="3"/>
        <v>18.036072144288571</v>
      </c>
      <c r="P23" s="1">
        <f t="shared" si="4"/>
        <v>28.112449799196792</v>
      </c>
      <c r="Q23" s="1">
        <f t="shared" si="5"/>
        <v>28.735632183908042</v>
      </c>
      <c r="R23" s="1">
        <f t="shared" si="6"/>
        <v>29.999999999999989</v>
      </c>
      <c r="S23" s="1">
        <f t="shared" si="7"/>
        <v>36.97478991596639</v>
      </c>
      <c r="T23" s="1">
        <f t="shared" si="8"/>
        <v>29.668411867364746</v>
      </c>
      <c r="U23" s="1">
        <f t="shared" si="9"/>
        <v>34.090909090909093</v>
      </c>
      <c r="W23">
        <f t="shared" si="10"/>
        <v>75</v>
      </c>
      <c r="X23">
        <f t="shared" si="11"/>
        <v>-0.41981953871584465</v>
      </c>
      <c r="Y23">
        <f t="shared" si="11"/>
        <v>8.485411030170777</v>
      </c>
      <c r="Z23">
        <f t="shared" si="11"/>
        <v>12.0444036229311</v>
      </c>
    </row>
    <row r="25" spans="1:26">
      <c r="W25" t="s">
        <v>21</v>
      </c>
      <c r="X25">
        <f>(1-X5+X5*LN(X5))/(X6*(1-X5))+10</f>
        <v>49.826205974574272</v>
      </c>
      <c r="Y25">
        <f>(1-Y5+Y5*LN(Y5))/(Y6*(1-Y5))+10</f>
        <v>52.567976649933321</v>
      </c>
      <c r="Z25">
        <f>(1-Z5+Z5*LN(Z5))/(Z6*(1-Z5))+10</f>
        <v>55.999108744505079</v>
      </c>
    </row>
    <row r="26" spans="1:26">
      <c r="B26" t="s">
        <v>14</v>
      </c>
      <c r="N26" t="s">
        <v>9</v>
      </c>
      <c r="W26" t="s">
        <v>22</v>
      </c>
      <c r="X26">
        <f>-LN(X5)/X6+10</f>
        <v>84.973758204698484</v>
      </c>
      <c r="Y26">
        <f>-LN(Y5)/Y6+10</f>
        <v>85.445854843141149</v>
      </c>
      <c r="Z26">
        <f>-LN(Z5)/Z6+10</f>
        <v>85.501152574515444</v>
      </c>
    </row>
    <row r="28" spans="1:26">
      <c r="B28" t="s">
        <v>10</v>
      </c>
      <c r="C28" t="s">
        <v>15</v>
      </c>
      <c r="D28" t="s">
        <v>11</v>
      </c>
      <c r="E28" t="s">
        <v>12</v>
      </c>
      <c r="F28" t="s">
        <v>13</v>
      </c>
      <c r="G28" t="s">
        <v>16</v>
      </c>
      <c r="N28" t="s">
        <v>10</v>
      </c>
      <c r="O28" t="s">
        <v>15</v>
      </c>
      <c r="P28" t="s">
        <v>11</v>
      </c>
      <c r="Q28" t="s">
        <v>12</v>
      </c>
      <c r="R28" t="s">
        <v>13</v>
      </c>
      <c r="S28" t="s">
        <v>16</v>
      </c>
    </row>
    <row r="29" spans="1:26">
      <c r="A29">
        <v>0</v>
      </c>
      <c r="B29">
        <v>100</v>
      </c>
      <c r="C29">
        <v>100</v>
      </c>
      <c r="D29">
        <v>100</v>
      </c>
      <c r="E29">
        <v>100</v>
      </c>
      <c r="F29">
        <v>100</v>
      </c>
      <c r="G29">
        <v>100</v>
      </c>
      <c r="M29">
        <v>0</v>
      </c>
      <c r="N29" s="1">
        <f t="shared" ref="N29:S29" si="12">N30*B29/B30</f>
        <v>1234.5679012345679</v>
      </c>
      <c r="O29" s="1">
        <f t="shared" si="12"/>
        <v>1250</v>
      </c>
      <c r="P29" s="1">
        <f t="shared" si="12"/>
        <v>1204.8192771084337</v>
      </c>
      <c r="Q29" s="1">
        <f t="shared" si="12"/>
        <v>1234.5679012345679</v>
      </c>
      <c r="R29" s="1">
        <f t="shared" si="12"/>
        <v>1282.051282051282</v>
      </c>
      <c r="S29" s="1">
        <f t="shared" si="12"/>
        <v>1333.3333333333333</v>
      </c>
    </row>
    <row r="30" spans="1:26">
      <c r="A30">
        <f t="shared" ref="A30:A38" si="13">A29+10</f>
        <v>10</v>
      </c>
      <c r="B30">
        <v>81</v>
      </c>
      <c r="C30">
        <v>80</v>
      </c>
      <c r="D30">
        <v>83</v>
      </c>
      <c r="E30">
        <v>81</v>
      </c>
      <c r="F30">
        <v>78</v>
      </c>
      <c r="G30">
        <v>75</v>
      </c>
      <c r="M30">
        <f t="shared" ref="M30:M38" si="14">M29+10</f>
        <v>10</v>
      </c>
      <c r="N30">
        <v>1000</v>
      </c>
      <c r="O30">
        <v>1000</v>
      </c>
      <c r="P30">
        <f>N30</f>
        <v>1000</v>
      </c>
      <c r="Q30">
        <f>P30</f>
        <v>1000</v>
      </c>
      <c r="R30">
        <f>Q30</f>
        <v>1000</v>
      </c>
      <c r="S30">
        <f>R30</f>
        <v>1000</v>
      </c>
    </row>
    <row r="31" spans="1:26">
      <c r="A31">
        <f t="shared" si="13"/>
        <v>20</v>
      </c>
      <c r="B31">
        <v>69</v>
      </c>
      <c r="C31">
        <v>73</v>
      </c>
      <c r="D31">
        <v>72</v>
      </c>
      <c r="E31">
        <v>75</v>
      </c>
      <c r="F31">
        <v>69</v>
      </c>
      <c r="G31">
        <v>70</v>
      </c>
      <c r="M31">
        <f t="shared" si="14"/>
        <v>20</v>
      </c>
      <c r="N31" s="1">
        <f t="shared" ref="N31:S34" si="15">N30*B31/B30</f>
        <v>851.85185185185185</v>
      </c>
      <c r="O31" s="1">
        <f t="shared" si="15"/>
        <v>912.5</v>
      </c>
      <c r="P31" s="1">
        <f t="shared" si="15"/>
        <v>867.46987951807228</v>
      </c>
      <c r="Q31" s="1">
        <f t="shared" si="15"/>
        <v>925.92592592592598</v>
      </c>
      <c r="R31" s="1">
        <f t="shared" si="15"/>
        <v>884.61538461538464</v>
      </c>
      <c r="S31" s="1">
        <f t="shared" si="15"/>
        <v>933.33333333333337</v>
      </c>
    </row>
    <row r="32" spans="1:26">
      <c r="A32">
        <f t="shared" si="13"/>
        <v>30</v>
      </c>
      <c r="B32">
        <v>45</v>
      </c>
      <c r="C32">
        <v>65</v>
      </c>
      <c r="D32">
        <v>63</v>
      </c>
      <c r="E32">
        <v>67</v>
      </c>
      <c r="F32">
        <v>65</v>
      </c>
      <c r="G32">
        <v>63</v>
      </c>
      <c r="M32">
        <f t="shared" si="14"/>
        <v>30</v>
      </c>
      <c r="N32" s="1">
        <f t="shared" si="15"/>
        <v>555.55555555555554</v>
      </c>
      <c r="O32" s="1">
        <f t="shared" si="15"/>
        <v>812.5</v>
      </c>
      <c r="P32" s="1">
        <f t="shared" si="15"/>
        <v>759.03614457831327</v>
      </c>
      <c r="Q32" s="1">
        <f t="shared" si="15"/>
        <v>827.16049382716062</v>
      </c>
      <c r="R32" s="1">
        <f t="shared" si="15"/>
        <v>833.33333333333337</v>
      </c>
      <c r="S32" s="1">
        <f t="shared" si="15"/>
        <v>840</v>
      </c>
    </row>
    <row r="33" spans="1:23">
      <c r="A33">
        <f t="shared" si="13"/>
        <v>40</v>
      </c>
      <c r="B33">
        <v>44</v>
      </c>
      <c r="C33">
        <v>56</v>
      </c>
      <c r="D33">
        <v>56</v>
      </c>
      <c r="E33">
        <v>60</v>
      </c>
      <c r="F33">
        <v>61</v>
      </c>
      <c r="G33">
        <v>58</v>
      </c>
      <c r="M33">
        <f t="shared" si="14"/>
        <v>40</v>
      </c>
      <c r="N33" s="1">
        <f t="shared" si="15"/>
        <v>543.20987654320993</v>
      </c>
      <c r="O33" s="1">
        <f t="shared" si="15"/>
        <v>700</v>
      </c>
      <c r="P33" s="1">
        <f t="shared" si="15"/>
        <v>674.69879518072298</v>
      </c>
      <c r="Q33" s="1">
        <f t="shared" si="15"/>
        <v>740.74074074074088</v>
      </c>
      <c r="R33" s="1">
        <f t="shared" si="15"/>
        <v>782.0512820512821</v>
      </c>
      <c r="S33" s="1">
        <f t="shared" si="15"/>
        <v>773.33333333333337</v>
      </c>
    </row>
    <row r="34" spans="1:23">
      <c r="A34">
        <f t="shared" si="13"/>
        <v>50</v>
      </c>
      <c r="B34">
        <v>37</v>
      </c>
      <c r="C34">
        <v>42</v>
      </c>
      <c r="D34">
        <v>47</v>
      </c>
      <c r="E34">
        <v>51</v>
      </c>
      <c r="F34">
        <v>54</v>
      </c>
      <c r="G34">
        <v>55</v>
      </c>
      <c r="M34">
        <f t="shared" si="14"/>
        <v>50</v>
      </c>
      <c r="N34" s="1">
        <f t="shared" si="15"/>
        <v>456.79012345679018</v>
      </c>
      <c r="O34" s="1">
        <f t="shared" si="15"/>
        <v>525</v>
      </c>
      <c r="P34" s="1">
        <f t="shared" si="15"/>
        <v>566.26506024096386</v>
      </c>
      <c r="Q34" s="1">
        <f t="shared" si="15"/>
        <v>629.62962962962968</v>
      </c>
      <c r="R34" s="1">
        <f t="shared" si="15"/>
        <v>692.30769230769238</v>
      </c>
      <c r="S34" s="1">
        <f t="shared" si="15"/>
        <v>733.33333333333337</v>
      </c>
    </row>
    <row r="35" spans="1:23">
      <c r="A35">
        <f t="shared" si="13"/>
        <v>60</v>
      </c>
      <c r="B35">
        <v>26</v>
      </c>
      <c r="C35">
        <v>32</v>
      </c>
      <c r="D35">
        <v>37</v>
      </c>
      <c r="E35">
        <v>40</v>
      </c>
      <c r="F35">
        <v>41</v>
      </c>
      <c r="M35">
        <f t="shared" si="14"/>
        <v>60</v>
      </c>
      <c r="N35" s="1">
        <f t="shared" ref="N35:R36" si="16">N34*B35/B34</f>
        <v>320.9876543209877</v>
      </c>
      <c r="O35" s="1">
        <f t="shared" si="16"/>
        <v>400</v>
      </c>
      <c r="P35" s="1">
        <f t="shared" si="16"/>
        <v>445.7831325301205</v>
      </c>
      <c r="Q35" s="1">
        <f t="shared" si="16"/>
        <v>493.82716049382719</v>
      </c>
      <c r="R35" s="1">
        <f t="shared" si="16"/>
        <v>525.64102564102564</v>
      </c>
    </row>
    <row r="36" spans="1:23">
      <c r="A36">
        <f t="shared" si="13"/>
        <v>70</v>
      </c>
      <c r="B36">
        <v>16</v>
      </c>
      <c r="C36">
        <v>22</v>
      </c>
      <c r="D36">
        <v>25</v>
      </c>
      <c r="E36">
        <v>24</v>
      </c>
      <c r="F36">
        <v>26</v>
      </c>
      <c r="M36">
        <f t="shared" si="14"/>
        <v>70</v>
      </c>
      <c r="N36" s="1">
        <f t="shared" si="16"/>
        <v>197.53086419753089</v>
      </c>
      <c r="O36" s="1">
        <f t="shared" si="16"/>
        <v>275</v>
      </c>
      <c r="P36" s="1">
        <f t="shared" si="16"/>
        <v>301.20481927710841</v>
      </c>
      <c r="Q36" s="1">
        <f t="shared" si="16"/>
        <v>296.2962962962963</v>
      </c>
      <c r="R36" s="1">
        <f t="shared" si="16"/>
        <v>333.33333333333331</v>
      </c>
    </row>
    <row r="37" spans="1:23">
      <c r="A37">
        <f t="shared" si="13"/>
        <v>80</v>
      </c>
      <c r="B37">
        <v>7</v>
      </c>
      <c r="C37">
        <v>10</v>
      </c>
      <c r="D37">
        <v>11</v>
      </c>
      <c r="E37">
        <v>10</v>
      </c>
      <c r="M37">
        <f t="shared" si="14"/>
        <v>80</v>
      </c>
      <c r="N37" s="1">
        <f t="shared" ref="N37:Q38" si="17">N36*B37/B36</f>
        <v>86.41975308641976</v>
      </c>
      <c r="O37" s="1">
        <f t="shared" si="17"/>
        <v>125</v>
      </c>
      <c r="P37" s="1">
        <f t="shared" si="17"/>
        <v>132.5301204819277</v>
      </c>
      <c r="Q37" s="1">
        <f t="shared" si="17"/>
        <v>123.4567901234568</v>
      </c>
      <c r="R37" s="1"/>
    </row>
    <row r="38" spans="1:23">
      <c r="A38">
        <f t="shared" si="13"/>
        <v>90</v>
      </c>
      <c r="B38">
        <v>1.5</v>
      </c>
      <c r="C38">
        <v>2.1</v>
      </c>
      <c r="D38">
        <v>1.7</v>
      </c>
      <c r="E38">
        <v>1.7</v>
      </c>
      <c r="M38">
        <f t="shared" si="14"/>
        <v>90</v>
      </c>
      <c r="N38" s="1">
        <f t="shared" si="17"/>
        <v>18.518518518518523</v>
      </c>
      <c r="O38" s="1">
        <f t="shared" si="17"/>
        <v>26.25</v>
      </c>
      <c r="P38" s="1">
        <f t="shared" si="17"/>
        <v>20.481927710843369</v>
      </c>
      <c r="Q38" s="1">
        <f t="shared" si="17"/>
        <v>20.987654320987655</v>
      </c>
      <c r="R38" s="1"/>
    </row>
    <row r="43" spans="1:23">
      <c r="L43" s="4"/>
    </row>
    <row r="44" spans="1:23">
      <c r="J44" s="4"/>
      <c r="K44" s="5"/>
      <c r="V44" s="4"/>
      <c r="W44" s="5"/>
    </row>
    <row r="45" spans="1:23"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4:23"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4:23"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4:23"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4:23"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4:23"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4:23"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4:23"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4:23"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4:23"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4:23"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4:23"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4:23"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4:23"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4:23"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4:23"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4:23"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4:23"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4:23">
      <c r="N66" s="1"/>
      <c r="O66" s="1"/>
      <c r="P66" s="1"/>
      <c r="Q66" s="1"/>
      <c r="R66" s="1"/>
      <c r="S66" s="1"/>
      <c r="T66" s="1"/>
      <c r="U66" s="1"/>
      <c r="V66" s="1"/>
      <c r="W66" s="1"/>
    </row>
  </sheetData>
  <dataConsolidate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to export</vt:lpstr>
      <vt:lpstr>data</vt:lpstr>
      <vt:lpstr>Geneva (2)</vt:lpstr>
      <vt:lpstr>Venice (2)</vt:lpstr>
      <vt:lpstr>Geneva</vt:lpstr>
      <vt:lpstr>Venice</vt:lpstr>
      <vt:lpstr>estimation</vt:lpstr>
    </vt:vector>
  </TitlesOfParts>
  <Company>IRES - 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Croix</dc:creator>
  <cp:lastModifiedBy>ddlc</cp:lastModifiedBy>
  <cp:lastPrinted>2002-11-15T16:41:52Z</cp:lastPrinted>
  <dcterms:created xsi:type="dcterms:W3CDTF">2002-01-10T14:58:02Z</dcterms:created>
  <dcterms:modified xsi:type="dcterms:W3CDTF">2016-01-07T21:03:16Z</dcterms:modified>
</cp:coreProperties>
</file>